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85" i="3" l="1"/>
  <c r="I93" i="3"/>
  <c r="I91" i="3"/>
  <c r="G92" i="3"/>
  <c r="G90" i="3"/>
  <c r="H92" i="3"/>
  <c r="I92" i="3" s="1"/>
  <c r="H90" i="3"/>
  <c r="I90" i="3" s="1"/>
  <c r="H73" i="3" l="1"/>
  <c r="I74" i="3"/>
  <c r="G73" i="3"/>
  <c r="I73" i="3" s="1"/>
  <c r="I58" i="3"/>
  <c r="H57" i="3"/>
  <c r="H56" i="3" s="1"/>
  <c r="I56" i="3" s="1"/>
  <c r="G57" i="3"/>
  <c r="G56" i="3" s="1"/>
  <c r="I57" i="3" l="1"/>
  <c r="E20" i="2" l="1"/>
  <c r="D20" i="2"/>
  <c r="D24" i="2"/>
  <c r="D9" i="2"/>
  <c r="F31" i="1"/>
  <c r="D35" i="2" l="1"/>
  <c r="F21" i="2"/>
  <c r="H130" i="3" l="1"/>
  <c r="I131" i="3"/>
  <c r="G130" i="3"/>
  <c r="I130" i="3" l="1"/>
  <c r="H83" i="3"/>
  <c r="H81" i="3"/>
  <c r="I84" i="3"/>
  <c r="I82" i="3"/>
  <c r="G83" i="3"/>
  <c r="G81" i="3"/>
  <c r="H34" i="3"/>
  <c r="H33" i="3" s="1"/>
  <c r="G34" i="3"/>
  <c r="G33" i="3" s="1"/>
  <c r="H31" i="3"/>
  <c r="G31" i="3"/>
  <c r="H29" i="3"/>
  <c r="G29" i="3"/>
  <c r="H26" i="3"/>
  <c r="I26" i="3" s="1"/>
  <c r="G26" i="3"/>
  <c r="I27" i="3"/>
  <c r="G16" i="3"/>
  <c r="G15" i="3" s="1"/>
  <c r="H15" i="3"/>
  <c r="G11" i="3"/>
  <c r="H11" i="3"/>
  <c r="H13" i="3"/>
  <c r="G13" i="3"/>
  <c r="I14" i="3"/>
  <c r="I83" i="3" l="1"/>
  <c r="I81" i="3"/>
  <c r="I13" i="3"/>
  <c r="G10" i="3"/>
  <c r="H10" i="3"/>
  <c r="F32" i="1" l="1"/>
  <c r="F30" i="1"/>
  <c r="F29" i="1"/>
  <c r="I133" i="3" l="1"/>
  <c r="I129" i="3"/>
  <c r="H132" i="3"/>
  <c r="H128" i="3"/>
  <c r="G128" i="3"/>
  <c r="G132" i="3"/>
  <c r="I121" i="3"/>
  <c r="I103" i="3"/>
  <c r="I101" i="3"/>
  <c r="I78" i="3"/>
  <c r="I76" i="3"/>
  <c r="H77" i="3"/>
  <c r="H75" i="3"/>
  <c r="G77" i="3"/>
  <c r="G75" i="3"/>
  <c r="I132" i="3" l="1"/>
  <c r="I75" i="3"/>
  <c r="I128" i="3"/>
  <c r="I77" i="3"/>
  <c r="I63" i="3"/>
  <c r="H62" i="3"/>
  <c r="G62" i="3"/>
  <c r="I62" i="3" l="1"/>
  <c r="F33" i="1"/>
  <c r="F26" i="1"/>
  <c r="F25" i="1"/>
  <c r="F24" i="1"/>
  <c r="F23" i="1"/>
  <c r="D21" i="1"/>
  <c r="F17" i="1"/>
  <c r="F27" i="1"/>
  <c r="F19" i="1" l="1"/>
  <c r="G126" i="3" l="1"/>
  <c r="G125" i="3" s="1"/>
  <c r="H122" i="3"/>
  <c r="H120" i="3"/>
  <c r="G122" i="3"/>
  <c r="G120" i="3"/>
  <c r="G118" i="3"/>
  <c r="G114" i="3"/>
  <c r="G112" i="3"/>
  <c r="G110" i="3"/>
  <c r="G108" i="3"/>
  <c r="H104" i="3"/>
  <c r="H100" i="3"/>
  <c r="H102" i="3"/>
  <c r="G104" i="3"/>
  <c r="G102" i="3"/>
  <c r="G100" i="3"/>
  <c r="G97" i="3"/>
  <c r="G95" i="3"/>
  <c r="H88" i="3"/>
  <c r="H85" i="3" s="1"/>
  <c r="G88" i="3"/>
  <c r="G86" i="3"/>
  <c r="G79" i="3"/>
  <c r="G71" i="3"/>
  <c r="G69" i="3"/>
  <c r="G65" i="3"/>
  <c r="G64" i="3" s="1"/>
  <c r="G60" i="3"/>
  <c r="G59" i="3" s="1"/>
  <c r="H53" i="3"/>
  <c r="G53" i="3"/>
  <c r="G51" i="3"/>
  <c r="G47" i="3"/>
  <c r="G46" i="3" s="1"/>
  <c r="G45" i="3" s="1"/>
  <c r="H37" i="3"/>
  <c r="H39" i="3"/>
  <c r="H41" i="3"/>
  <c r="H43" i="3"/>
  <c r="G43" i="3"/>
  <c r="G41" i="3"/>
  <c r="G39" i="3"/>
  <c r="G37" i="3"/>
  <c r="G28" i="3"/>
  <c r="G50" i="3" l="1"/>
  <c r="G55" i="3"/>
  <c r="G68" i="3"/>
  <c r="G49" i="3"/>
  <c r="G124" i="3"/>
  <c r="I122" i="3"/>
  <c r="I102" i="3"/>
  <c r="I104" i="3"/>
  <c r="H99" i="3"/>
  <c r="G94" i="3"/>
  <c r="G99" i="3"/>
  <c r="G117" i="3"/>
  <c r="G116" i="3" s="1"/>
  <c r="G107" i="3"/>
  <c r="G106" i="3" s="1"/>
  <c r="I53" i="3"/>
  <c r="H36" i="3"/>
  <c r="G36" i="3"/>
  <c r="E21" i="1" l="1"/>
  <c r="E35" i="1" s="1"/>
  <c r="I87" i="3" l="1"/>
  <c r="H86" i="3"/>
  <c r="F18" i="2"/>
  <c r="F23" i="2"/>
  <c r="I86" i="3" l="1"/>
  <c r="F34" i="1"/>
  <c r="I96" i="3" l="1"/>
  <c r="H95" i="3"/>
  <c r="H19" i="3"/>
  <c r="H18" i="3" s="1"/>
  <c r="I95" i="3" l="1"/>
  <c r="I127" i="3" l="1"/>
  <c r="H126" i="3"/>
  <c r="H125" i="3" s="1"/>
  <c r="H79" i="3"/>
  <c r="I80" i="3"/>
  <c r="I79" i="3" s="1"/>
  <c r="H69" i="3"/>
  <c r="I70" i="3"/>
  <c r="I126" i="3" l="1"/>
  <c r="I69" i="3"/>
  <c r="H118" i="3" l="1"/>
  <c r="H117" i="3" s="1"/>
  <c r="H114" i="3"/>
  <c r="H112" i="3"/>
  <c r="H110" i="3"/>
  <c r="H108" i="3"/>
  <c r="H97" i="3"/>
  <c r="H94" i="3" s="1"/>
  <c r="H71" i="3"/>
  <c r="H68" i="3" s="1"/>
  <c r="H65" i="3"/>
  <c r="H64" i="3" s="1"/>
  <c r="H60" i="3"/>
  <c r="H59" i="3" s="1"/>
  <c r="H51" i="3"/>
  <c r="H50" i="3" s="1"/>
  <c r="H47" i="3"/>
  <c r="H46" i="3" s="1"/>
  <c r="H45" i="3" s="1"/>
  <c r="H28" i="3"/>
  <c r="H55" i="3" l="1"/>
  <c r="I68" i="3"/>
  <c r="H67" i="3"/>
  <c r="H124" i="3"/>
  <c r="H116" i="3"/>
  <c r="H107" i="3"/>
  <c r="H106" i="3" s="1"/>
  <c r="H49" i="3"/>
  <c r="H9" i="3"/>
  <c r="G67" i="3"/>
  <c r="G19" i="3"/>
  <c r="G18" i="3" s="1"/>
  <c r="H134" i="3" l="1"/>
  <c r="E24" i="2"/>
  <c r="E9" i="2"/>
  <c r="F34" i="2"/>
  <c r="F33" i="2"/>
  <c r="F32" i="2"/>
  <c r="F31" i="2"/>
  <c r="F30" i="2"/>
  <c r="F29" i="2"/>
  <c r="F28" i="2"/>
  <c r="F27" i="2"/>
  <c r="F26" i="2"/>
  <c r="F25" i="2"/>
  <c r="E35" i="2" l="1"/>
  <c r="G9" i="3"/>
  <c r="F22" i="2"/>
  <c r="F20" i="2"/>
  <c r="F17" i="2"/>
  <c r="F16" i="2"/>
  <c r="F15" i="2"/>
  <c r="F13" i="2"/>
  <c r="F11" i="2"/>
  <c r="F10" i="2"/>
  <c r="G134" i="3" l="1"/>
  <c r="I134" i="3" s="1"/>
  <c r="F9" i="2"/>
  <c r="F24" i="2"/>
  <c r="F19" i="2"/>
  <c r="F28" i="1"/>
  <c r="F22" i="1"/>
  <c r="F18" i="1"/>
  <c r="F16" i="1"/>
  <c r="F15" i="1"/>
  <c r="F14" i="1"/>
  <c r="F13" i="1"/>
  <c r="F12" i="1"/>
  <c r="F11" i="1"/>
  <c r="F10" i="1"/>
  <c r="F9" i="1"/>
  <c r="D35" i="1"/>
  <c r="F21" i="1" l="1"/>
  <c r="F35" i="1"/>
  <c r="I125" i="3" l="1"/>
  <c r="I124" i="3" l="1"/>
  <c r="I123" i="3" l="1"/>
  <c r="I120" i="3" l="1"/>
  <c r="I119" i="3" l="1"/>
  <c r="I118" i="3" l="1"/>
  <c r="I117" i="3" l="1"/>
  <c r="I116" i="3" l="1"/>
  <c r="I115" i="3" l="1"/>
  <c r="I114" i="3" l="1"/>
  <c r="I113" i="3" l="1"/>
  <c r="I112" i="3" l="1"/>
  <c r="I111" i="3" l="1"/>
  <c r="I110" i="3" l="1"/>
  <c r="I109" i="3" l="1"/>
  <c r="I108" i="3" l="1"/>
  <c r="I107" i="3" l="1"/>
  <c r="I106" i="3" l="1"/>
  <c r="I105" i="3" l="1"/>
  <c r="I100" i="3" l="1"/>
  <c r="I99" i="3" l="1"/>
  <c r="I98" i="3" l="1"/>
  <c r="I97" i="3" l="1"/>
  <c r="I94" i="3" l="1"/>
  <c r="I89" i="3" l="1"/>
  <c r="I88" i="3" l="1"/>
  <c r="I85" i="3" l="1"/>
  <c r="I72" i="3" l="1"/>
  <c r="I71" i="3" l="1"/>
  <c r="I67" i="3" l="1"/>
  <c r="I66" i="3" l="1"/>
  <c r="I65" i="3" l="1"/>
  <c r="I64" i="3" l="1"/>
  <c r="I61" i="3" l="1"/>
  <c r="I60" i="3" l="1"/>
  <c r="I59" i="3" l="1"/>
  <c r="I55" i="3" l="1"/>
  <c r="I54" i="3" l="1"/>
  <c r="I52" i="3" l="1"/>
  <c r="I51" i="3" l="1"/>
  <c r="I50" i="3" l="1"/>
  <c r="I49" i="3" l="1"/>
  <c r="I48" i="3" l="1"/>
  <c r="I47" i="3" l="1"/>
  <c r="I46" i="3" l="1"/>
  <c r="I45" i="3" l="1"/>
  <c r="I44" i="3" l="1"/>
  <c r="I41" i="3" l="1"/>
  <c r="I40" i="3" l="1"/>
  <c r="I39" i="3" l="1"/>
  <c r="I38" i="3" l="1"/>
  <c r="I37" i="3" l="1"/>
  <c r="I36" i="3" l="1"/>
  <c r="I32" i="3" l="1"/>
  <c r="I31" i="3" l="1"/>
  <c r="I30" i="3" l="1"/>
  <c r="I29" i="3" l="1"/>
  <c r="I28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2" i="3" l="1"/>
  <c r="I11" i="3" l="1"/>
  <c r="I10" i="3" l="1"/>
  <c r="I9" i="3"/>
  <c r="F12" i="2"/>
  <c r="F35" i="2"/>
</calcChain>
</file>

<file path=xl/sharedStrings.xml><?xml version="1.0" encoding="utf-8"?>
<sst xmlns="http://schemas.openxmlformats.org/spreadsheetml/2006/main" count="390" uniqueCount="263">
  <si>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</si>
  <si>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</si>
  <si>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</si>
  <si>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</si>
  <si>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</si>
  <si>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</si>
  <si>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</si>
  <si>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</si>
  <si>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</si>
  <si>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</si>
  <si>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</si>
  <si>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</si>
  <si>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</si>
  <si>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</si>
  <si>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</si>
  <si>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</si>
  <si>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</si>
  <si>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</si>
  <si>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</si>
  <si>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</si>
  <si>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</si>
  <si>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</si>
  <si>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</si>
  <si>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</si>
  <si>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</si>
  <si>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</si>
  <si>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</si>
  <si>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</si>
  <si>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</si>
  <si>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</si>
  <si>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</si>
  <si>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</si>
  <si>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</si>
  <si>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</si>
  <si>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</si>
  <si>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</si>
  <si>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</si>
  <si>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</si>
  <si>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</si>
  <si>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</si>
  <si>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</si>
  <si>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</si>
  <si>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</si>
  <si>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</si>
  <si>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</si>
  <si>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</si>
  <si>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</si>
  <si>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</si>
  <si>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</si>
  <si>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</si>
  <si>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</si>
  <si>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</si>
  <si>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</si>
  <si>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</si>
  <si>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</si>
  <si>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</si>
  <si>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</si>
  <si>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</si>
  <si>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</si>
  <si>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</si>
  <si>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</si>
  <si>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</si>
  <si>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</si>
  <si>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</si>
  <si>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</si>
  <si>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</si>
  <si>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</si>
  <si>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</si>
  <si>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</si>
  <si>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</si>
  <si>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</si>
  <si>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</si>
  <si>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</si>
  <si>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</si>
  <si>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</si>
  <si>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</si>
  <si>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</si>
  <si>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</si>
  <si>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</si>
  <si>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</si>
  <si>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</si>
  <si>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</si>
  <si>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</si>
  <si>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</si>
  <si>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</si>
  <si>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</si>
  <si>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Социальная политика</t>
  </si>
  <si>
    <t>Социальное обеспечение населения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</si>
  <si>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</si>
  <si>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</si>
  <si>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</si>
  <si>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</si>
  <si>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</si>
  <si>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</si>
  <si>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</si>
  <si>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</si>
  <si>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</si>
  <si>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</si>
  <si>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</si>
  <si>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</si>
  <si>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</si>
  <si>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</si>
  <si>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</si>
  <si>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</si>
  <si>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</si>
  <si>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</si>
  <si>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</si>
  <si>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</si>
  <si>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</si>
  <si>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</si>
  <si>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</si>
  <si>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</si>
  <si>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</si>
  <si>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</si>
  <si>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</si>
  <si>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</si>
  <si>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</si>
  <si>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</si>
  <si>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</si>
  <si>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</si>
  <si>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</si>
  <si>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</si>
  <si>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</si>
  <si>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</si>
  <si>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</si>
  <si>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</si>
  <si>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</si>
  <si>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</si>
  <si>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</si>
  <si>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2</t>
  </si>
  <si>
    <t>Приложение № 3</t>
  </si>
  <si>
    <t>315 1 17 01050 10 0000 180</t>
  </si>
  <si>
    <t>Невыясненные поступления, зачисляемые в бюджеты поселения</t>
  </si>
  <si>
    <t>123</t>
  </si>
  <si>
    <t>Фонд оплаты труда государственных (муниципальных) органов и взносы по обязятельному социальному страхованию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</si>
  <si>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</si>
  <si>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</si>
  <si>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</si>
  <si>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функционирования центрального аппарата</t>
  </si>
  <si>
    <t>Прочая закупка товаров, работ и услуг для обеспечения государственных (муниципальных) нужд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</si>
  <si>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</si>
  <si>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</si>
  <si>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50 1 2050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</si>
  <si>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</si>
  <si>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50 1 2052</t>
  </si>
  <si>
    <t>50 2 2054</t>
  </si>
  <si>
    <t>Муниципальная целевая программа "Управление муниципальным имуществом Судоверфского сельского поселения " на 2014-2016 годы</t>
  </si>
  <si>
    <t>15 1 2043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</si>
  <si>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</si>
  <si>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02 2 2065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</si>
  <si>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</si>
  <si>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</si>
  <si>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</si>
  <si>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</si>
  <si>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</si>
  <si>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</si>
  <si>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</si>
  <si>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</si>
  <si>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</si>
  <si>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09 2 2031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</si>
  <si>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</si>
  <si>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08 1 2028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</si>
  <si>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</si>
  <si>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</si>
  <si>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</si>
  <si>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</si>
  <si>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</si>
  <si>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</si>
  <si>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</si>
  <si>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</si>
  <si>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</si>
  <si>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</si>
  <si>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07 9 2063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</si>
  <si>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</si>
  <si>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</si>
  <si>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</si>
  <si>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07 6 2025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</si>
  <si>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</si>
  <si>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</si>
  <si>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</si>
  <si>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</si>
  <si>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</si>
  <si>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</si>
  <si>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</si>
  <si>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</si>
  <si>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50 1 2053</t>
  </si>
  <si>
    <t>Муниципальная целевая программа "Развитие  образования в Судоверфском сельском поселении " на 2014-2016 годы</t>
  </si>
  <si>
    <t>06 2 2017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</si>
  <si>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</si>
  <si>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05 1 2014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</si>
  <si>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</si>
  <si>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05 1 2015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</si>
  <si>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</si>
  <si>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03 2 2010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</si>
  <si>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</si>
  <si>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10 3 2034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</si>
  <si>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</si>
  <si>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</si>
  <si>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</si>
  <si>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</si>
  <si>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</si>
  <si>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</si>
  <si>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50 1 2051</t>
  </si>
  <si>
    <t>50 1 2047</t>
  </si>
  <si>
    <t>50 1 2049</t>
  </si>
  <si>
    <t>50 1 2046</t>
  </si>
  <si>
    <t>315 1 13 02995 10 0000 130</t>
  </si>
  <si>
    <t>Прочие доходы от компенсации  затрат  бюджетов  поселений</t>
  </si>
  <si>
    <t>130 2 02 01999 10 0000 151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</si>
  <si>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</si>
  <si>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</si>
  <si>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поселений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</si>
  <si>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</si>
  <si>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</si>
  <si>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</si>
  <si>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</si>
  <si>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</si>
  <si>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</si>
  <si>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</si>
  <si>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</si>
  <si>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Реализация мероприятий по финансированию дорожного хозяйства за счет средств областного бюджета</t>
  </si>
  <si>
    <t>0817244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</si>
  <si>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</si>
  <si>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03 1 9503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</si>
  <si>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</si>
  <si>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03 1 9603</t>
  </si>
  <si>
    <t>Муниципальная программа "Энергоэффективность в поселениях Рыбинского муниципального района"</t>
  </si>
  <si>
    <t>12 1 5013</t>
  </si>
  <si>
    <t>01 1 2001</t>
  </si>
  <si>
    <t>07 8 2027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</si>
  <si>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</si>
  <si>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04 3 2060</t>
  </si>
  <si>
    <t>Иные выплаты населению</t>
  </si>
  <si>
    <t>360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</si>
  <si>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</si>
  <si>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</si>
  <si>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315 2 02 02008 10 0000 151</t>
  </si>
  <si>
    <t>Субсидии бюджетам поселений на обеспечение жильем молодых семей</t>
  </si>
  <si>
    <t>315 2 02 02051 10 0000 151</t>
  </si>
  <si>
    <t>Субсидии бюджетам поселений на реализацию Федеральных целевых программ</t>
  </si>
  <si>
    <t>315 2 02 02999 10 0000 151</t>
  </si>
  <si>
    <t>Прочие субсидии бюджетам поселений</t>
  </si>
  <si>
    <t>Субсидия на развитие органов местного самоуправления за счет средств областного бюджета</t>
  </si>
  <si>
    <t>50 1 7228</t>
  </si>
  <si>
    <t>50 2 1060</t>
  </si>
  <si>
    <t>Резервные фонды администрации Рыбинского муниципального района</t>
  </si>
  <si>
    <t>Резервные фонды исполнительных органов государственной власти субъектов Российской Федерации</t>
  </si>
  <si>
    <t>50 2 8012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</si>
  <si>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</si>
  <si>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</si>
  <si>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Исполнение бюджета Судоверфского сельского поселения по кодам классификации доходов бюджетов Российской Федерации за   2014 год</t>
  </si>
  <si>
    <t>Исполнение бюджета Судоверфского сельского поселения по функциональной  классификации расходов бюджетов Российской Федерации  2014 год</t>
  </si>
  <si>
    <t>04 02</t>
  </si>
  <si>
    <t>Итого налоговых и неналоговых доходов</t>
  </si>
  <si>
    <t>315 2 02 02079 10 0000 151</t>
  </si>
  <si>
    <t>Исполнение бюджета Судоверфского сельского поселения за  2014 год по разделам, подразделам, целевым статьям расходов, видам расходов функциональной классификации расходов Российской Федерации</t>
  </si>
  <si>
    <t>Топливно-энергетический комплекс</t>
  </si>
  <si>
    <t>Переселение граждан из жилищного фонда, признанного непригодным для проживания за счет средств областного бюджета</t>
  </si>
  <si>
    <t>03 1 7121</t>
  </si>
  <si>
    <t>Межбюджетные трансферты бюджету района из бюджета поселений путем заключения соглашений на организацию тепло,-водоснабжения и водоотведения</t>
  </si>
  <si>
    <t>07 6 7430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</si>
  <si>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</si>
  <si>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от 22.04.2015г.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</si>
</sst>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9" xfId="0" applyFont="1" applyBorder="1" applyAlignment="1">
      <alignment vertical="center" wrapText="1"/>
    </xf>
    <xf numFmtId="1" fontId="2" fillId="0" borderId="6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2" fillId="0" borderId="0" xfId="0" applyNumberFormat="1" applyFont="1"/>
    <xf numFmtId="0" fontId="2" fillId="0" borderId="0" xfId="0" applyFont="1"/>
    <xf numFmtId="4" fontId="0" fillId="0" borderId="0" xfId="0" applyNumberFormat="1"/>
    <xf numFmtId="0" fontId="2" fillId="0" borderId="2" xfId="0" applyFont="1" applyBorder="1" applyAlignment="1">
      <alignment vertical="top"/>
    </xf>
    <xf numFmtId="4" fontId="5" fillId="0" borderId="0" xfId="0" applyNumberFormat="1" applyFont="1" applyFill="1" applyBorder="1"/>
    <xf numFmtId="0" fontId="0" fillId="0" borderId="0" xfId="0" applyBorder="1"/>
    <xf numFmtId="4" fontId="2" fillId="0" borderId="0" xfId="0" applyNumberFormat="1" applyFont="1" applyFill="1" applyBorder="1"/>
    <xf numFmtId="4" fontId="0" fillId="0" borderId="0" xfId="0" applyNumberFormat="1" applyBorder="1"/>
    <xf numFmtId="164" fontId="2" fillId="0" borderId="6" xfId="0" applyNumberFormat="1" applyFont="1" applyBorder="1"/>
    <xf numFmtId="0" fontId="3" fillId="0" borderId="4" xfId="0" applyFont="1" applyBorder="1" applyAlignment="1">
      <alignment vertical="top"/>
    </xf>
    <xf numFmtId="0" fontId="0" fillId="0" borderId="5" xfId="0" applyBorder="1"/>
    <xf numFmtId="0" fontId="2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1" fillId="0" borderId="8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8" sqref="I8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0" customWidth="1"/>
    <col min="4" max="4" width="10.5703125" customWidth="1"/>
    <col min="5" max="5" width="10.85546875" customWidth="1"/>
    <col min="6" max="6" width="8.7109375" customWidth="1"/>
    <col min="7" max="7" width="9.42578125" customWidth="1"/>
    <col min="8" max="8" width="10.28515625" customWidth="1"/>
    <col min="9" max="9" width="11.140625" customWidth="1"/>
  </cols>
  <sheetData>
    <row r="1" spans="1:9" ht="13.5" customHeight="1" x14ac:dyDescent="0.25">
      <c r="A1" s="4"/>
      <c r="B1" s="5"/>
      <c r="C1" s="5"/>
      <c r="D1" s="86" t="s">
        <v>0</v>
      </c>
      <c r="E1" s="87"/>
      <c r="F1" s="87"/>
      <c r="G1" s="5"/>
      <c r="H1" s="5"/>
      <c r="I1" s="5"/>
    </row>
    <row r="2" spans="1:9" x14ac:dyDescent="0.25">
      <c r="D2" s="88" t="s">
        <v>1</v>
      </c>
      <c r="E2" s="88"/>
      <c r="F2" s="88"/>
      <c r="G2" s="1"/>
      <c r="H2" s="1"/>
      <c r="I2" s="1"/>
    </row>
    <row r="3" spans="1:9" ht="13.5" customHeight="1" x14ac:dyDescent="0.25">
      <c r="D3" s="88" t="s">
        <v>2</v>
      </c>
      <c r="E3" s="88"/>
      <c r="F3" s="88"/>
      <c r="I3" s="2"/>
    </row>
    <row r="4" spans="1:9" x14ac:dyDescent="0.25">
      <c r="D4" s="88" t="s">
        <v>262</v>
      </c>
      <c r="E4" s="88"/>
      <c r="F4" s="88"/>
    </row>
    <row r="5" spans="1:9" x14ac:dyDescent="0.25">
      <c r="E5" s="3"/>
      <c r="F5" s="3"/>
    </row>
    <row r="6" spans="1:9" ht="31.5" customHeight="1" x14ac:dyDescent="0.25">
      <c r="A6" s="89" t="s">
        <v>250</v>
      </c>
      <c r="B6" s="89"/>
      <c r="C6" s="89"/>
      <c r="D6" s="89"/>
      <c r="E6" s="89"/>
      <c r="F6" s="89"/>
    </row>
    <row r="7" spans="1:9" x14ac:dyDescent="0.25">
      <c r="E7" s="3"/>
      <c r="F7" s="6" t="s">
        <v>3</v>
      </c>
    </row>
    <row r="8" spans="1:9" ht="69" customHeight="1" x14ac:dyDescent="0.25">
      <c r="A8" s="90" t="s">
        <v>4</v>
      </c>
      <c r="B8" s="91"/>
      <c r="C8" s="8" t="s">
        <v>5</v>
      </c>
      <c r="D8" s="9" t="s">
        <v>6</v>
      </c>
      <c r="E8" s="10" t="s">
        <v>7</v>
      </c>
      <c r="F8" s="10" t="s">
        <v>8</v>
      </c>
    </row>
    <row r="9" spans="1:9" ht="16.5" customHeight="1" x14ac:dyDescent="0.25">
      <c r="A9" s="92" t="s">
        <v>9</v>
      </c>
      <c r="B9" s="84"/>
      <c r="C9" s="12" t="s">
        <v>10</v>
      </c>
      <c r="D9" s="21">
        <v>3311.2649999999999</v>
      </c>
      <c r="E9" s="21">
        <v>2591.7370000000001</v>
      </c>
      <c r="F9" s="20">
        <f>E9/D9*100</f>
        <v>78.27029851129403</v>
      </c>
      <c r="G9" s="64"/>
    </row>
    <row r="10" spans="1:9" x14ac:dyDescent="0.25">
      <c r="A10" s="83" t="s">
        <v>11</v>
      </c>
      <c r="B10" s="84"/>
      <c r="C10" s="11" t="s">
        <v>12</v>
      </c>
      <c r="D10" s="13">
        <v>797.5</v>
      </c>
      <c r="E10" s="13">
        <v>797.47900000000004</v>
      </c>
      <c r="F10" s="20">
        <f t="shared" ref="F10:F35" si="0">E10/D10*100</f>
        <v>99.997366771159875</v>
      </c>
      <c r="G10" s="64"/>
    </row>
    <row r="11" spans="1:9" ht="16.5" customHeight="1" x14ac:dyDescent="0.25">
      <c r="A11" s="83" t="s">
        <v>13</v>
      </c>
      <c r="B11" s="84"/>
      <c r="C11" s="11" t="s">
        <v>14</v>
      </c>
      <c r="D11" s="13">
        <v>548</v>
      </c>
      <c r="E11" s="13">
        <v>531.66499999999996</v>
      </c>
      <c r="F11" s="20">
        <f t="shared" si="0"/>
        <v>97.019160583941598</v>
      </c>
      <c r="G11" s="64"/>
    </row>
    <row r="12" spans="1:9" x14ac:dyDescent="0.25">
      <c r="A12" s="83" t="s">
        <v>15</v>
      </c>
      <c r="B12" s="84"/>
      <c r="C12" s="11" t="s">
        <v>16</v>
      </c>
      <c r="D12" s="13">
        <v>3360</v>
      </c>
      <c r="E12" s="13">
        <v>3252.6979999999999</v>
      </c>
      <c r="F12" s="20">
        <f t="shared" si="0"/>
        <v>96.80648809523808</v>
      </c>
      <c r="G12" s="64"/>
    </row>
    <row r="13" spans="1:9" ht="93" customHeight="1" x14ac:dyDescent="0.25">
      <c r="A13" s="83" t="s">
        <v>17</v>
      </c>
      <c r="B13" s="84"/>
      <c r="C13" s="15" t="s">
        <v>18</v>
      </c>
      <c r="D13" s="13">
        <v>24.6</v>
      </c>
      <c r="E13" s="13">
        <v>23.82</v>
      </c>
      <c r="F13" s="20">
        <f t="shared" si="0"/>
        <v>96.829268292682926</v>
      </c>
      <c r="G13" s="64"/>
    </row>
    <row r="14" spans="1:9" ht="67.5" customHeight="1" x14ac:dyDescent="0.25">
      <c r="A14" s="83" t="s">
        <v>19</v>
      </c>
      <c r="B14" s="84"/>
      <c r="C14" s="14" t="s">
        <v>20</v>
      </c>
      <c r="D14" s="13">
        <v>1600</v>
      </c>
      <c r="E14" s="13">
        <v>1542.633</v>
      </c>
      <c r="F14" s="20">
        <f t="shared" si="0"/>
        <v>96.414562500000002</v>
      </c>
      <c r="G14" s="64"/>
    </row>
    <row r="15" spans="1:9" ht="81.75" customHeight="1" x14ac:dyDescent="0.25">
      <c r="A15" s="83" t="s">
        <v>21</v>
      </c>
      <c r="B15" s="84"/>
      <c r="C15" s="14" t="s">
        <v>22</v>
      </c>
      <c r="D15" s="13">
        <v>742</v>
      </c>
      <c r="E15" s="13">
        <v>707.7</v>
      </c>
      <c r="F15" s="20">
        <f t="shared" si="0"/>
        <v>95.377358490566039</v>
      </c>
      <c r="G15" s="64"/>
    </row>
    <row r="16" spans="1:9" ht="80.25" customHeight="1" x14ac:dyDescent="0.25">
      <c r="A16" s="83" t="s">
        <v>23</v>
      </c>
      <c r="B16" s="84"/>
      <c r="C16" s="51" t="s">
        <v>24</v>
      </c>
      <c r="D16" s="13">
        <v>260.28100000000001</v>
      </c>
      <c r="E16" s="13">
        <v>247.887</v>
      </c>
      <c r="F16" s="20">
        <f t="shared" si="0"/>
        <v>95.238223304812877</v>
      </c>
      <c r="G16" s="64"/>
    </row>
    <row r="17" spans="1:9" ht="28.5" customHeight="1" x14ac:dyDescent="0.25">
      <c r="A17" s="48" t="s">
        <v>206</v>
      </c>
      <c r="B17" s="50"/>
      <c r="C17" s="15" t="s">
        <v>207</v>
      </c>
      <c r="D17" s="16">
        <v>3.806</v>
      </c>
      <c r="E17" s="13">
        <v>3.806</v>
      </c>
      <c r="F17" s="20">
        <f t="shared" si="0"/>
        <v>100</v>
      </c>
      <c r="G17" s="64"/>
    </row>
    <row r="18" spans="1:9" ht="105.75" customHeight="1" x14ac:dyDescent="0.25">
      <c r="A18" s="83" t="s">
        <v>25</v>
      </c>
      <c r="B18" s="84"/>
      <c r="C18" s="52" t="s">
        <v>26</v>
      </c>
      <c r="D18" s="13">
        <v>110</v>
      </c>
      <c r="E18" s="13">
        <v>118.89400000000001</v>
      </c>
      <c r="F18" s="20">
        <f t="shared" si="0"/>
        <v>108.08545454545455</v>
      </c>
      <c r="G18" s="64"/>
    </row>
    <row r="19" spans="1:9" ht="54" customHeight="1" x14ac:dyDescent="0.25">
      <c r="A19" s="83" t="s">
        <v>27</v>
      </c>
      <c r="B19" s="85"/>
      <c r="C19" s="14" t="s">
        <v>28</v>
      </c>
      <c r="D19" s="16">
        <v>600</v>
      </c>
      <c r="E19" s="13">
        <v>678.86900000000003</v>
      </c>
      <c r="F19" s="20">
        <f t="shared" si="0"/>
        <v>113.14483333333334</v>
      </c>
      <c r="G19" s="64"/>
    </row>
    <row r="20" spans="1:9" ht="27" customHeight="1" x14ac:dyDescent="0.25">
      <c r="A20" s="39" t="s">
        <v>131</v>
      </c>
      <c r="B20" s="40"/>
      <c r="C20" s="41" t="s">
        <v>132</v>
      </c>
      <c r="D20" s="16">
        <v>0</v>
      </c>
      <c r="E20" s="13">
        <v>0</v>
      </c>
      <c r="F20" s="20">
        <v>0</v>
      </c>
      <c r="G20" s="64"/>
    </row>
    <row r="21" spans="1:9" ht="24.75" customHeight="1" x14ac:dyDescent="0.25">
      <c r="A21" s="83"/>
      <c r="B21" s="84"/>
      <c r="C21" s="17" t="s">
        <v>253</v>
      </c>
      <c r="D21" s="18">
        <f>SUM(D9:D20)</f>
        <v>11357.452000000001</v>
      </c>
      <c r="E21" s="18">
        <f>SUM(E9:E20)</f>
        <v>10497.188000000002</v>
      </c>
      <c r="F21" s="22">
        <f t="shared" si="0"/>
        <v>92.425554605029376</v>
      </c>
      <c r="G21" s="64"/>
      <c r="I21" s="38"/>
    </row>
    <row r="22" spans="1:9" ht="38.25" x14ac:dyDescent="0.25">
      <c r="A22" s="83" t="s">
        <v>29</v>
      </c>
      <c r="B22" s="84"/>
      <c r="C22" s="15" t="s">
        <v>30</v>
      </c>
      <c r="D22" s="13">
        <v>4700</v>
      </c>
      <c r="E22" s="13">
        <v>4700</v>
      </c>
      <c r="F22" s="20">
        <f t="shared" si="0"/>
        <v>100</v>
      </c>
      <c r="G22" s="65"/>
    </row>
    <row r="23" spans="1:9" ht="25.5" x14ac:dyDescent="0.25">
      <c r="A23" s="54" t="s">
        <v>208</v>
      </c>
      <c r="B23" s="55"/>
      <c r="C23" s="15" t="s">
        <v>211</v>
      </c>
      <c r="D23" s="13">
        <v>793</v>
      </c>
      <c r="E23" s="13">
        <v>793</v>
      </c>
      <c r="F23" s="20">
        <f t="shared" si="0"/>
        <v>100</v>
      </c>
      <c r="G23" s="65"/>
    </row>
    <row r="24" spans="1:9" ht="78" customHeight="1" x14ac:dyDescent="0.25">
      <c r="A24" s="48" t="s">
        <v>209</v>
      </c>
      <c r="B24" s="49"/>
      <c r="C24" s="14" t="s">
        <v>210</v>
      </c>
      <c r="D24" s="13">
        <v>1390</v>
      </c>
      <c r="E24" s="13">
        <v>1121.259</v>
      </c>
      <c r="F24" s="20">
        <f t="shared" si="0"/>
        <v>80.666115107913669</v>
      </c>
      <c r="G24" s="65"/>
    </row>
    <row r="25" spans="1:9" ht="140.25" x14ac:dyDescent="0.25">
      <c r="A25" s="54" t="s">
        <v>212</v>
      </c>
      <c r="B25" s="55"/>
      <c r="C25" s="15" t="s">
        <v>213</v>
      </c>
      <c r="D25" s="13">
        <v>42</v>
      </c>
      <c r="E25" s="13">
        <v>0</v>
      </c>
      <c r="F25" s="20">
        <f t="shared" si="0"/>
        <v>0</v>
      </c>
      <c r="G25" s="65"/>
    </row>
    <row r="26" spans="1:9" ht="89.25" x14ac:dyDescent="0.25">
      <c r="A26" s="54" t="s">
        <v>214</v>
      </c>
      <c r="B26" s="55"/>
      <c r="C26" s="15" t="s">
        <v>215</v>
      </c>
      <c r="D26" s="13">
        <v>37.799999999999997</v>
      </c>
      <c r="E26" s="13">
        <v>0</v>
      </c>
      <c r="F26" s="20">
        <f t="shared" si="0"/>
        <v>0</v>
      </c>
      <c r="G26" s="65"/>
    </row>
    <row r="27" spans="1:9" ht="63.75" x14ac:dyDescent="0.25">
      <c r="A27" s="75" t="s">
        <v>216</v>
      </c>
      <c r="B27" s="56"/>
      <c r="C27" s="30" t="s">
        <v>217</v>
      </c>
      <c r="D27" s="13">
        <v>264.95400000000001</v>
      </c>
      <c r="E27" s="13">
        <v>264.95400000000001</v>
      </c>
      <c r="F27" s="20">
        <f t="shared" ref="F27" si="1">E27/D27*100</f>
        <v>100</v>
      </c>
      <c r="G27" s="65"/>
    </row>
    <row r="28" spans="1:9" ht="55.5" customHeight="1" x14ac:dyDescent="0.25">
      <c r="A28" s="83" t="s">
        <v>31</v>
      </c>
      <c r="B28" s="84"/>
      <c r="C28" s="15" t="s">
        <v>32</v>
      </c>
      <c r="D28" s="13">
        <v>191.3</v>
      </c>
      <c r="E28" s="13">
        <v>191.3</v>
      </c>
      <c r="F28" s="20">
        <f t="shared" si="0"/>
        <v>100</v>
      </c>
      <c r="G28" s="65"/>
    </row>
    <row r="29" spans="1:9" ht="38.25" customHeight="1" x14ac:dyDescent="0.25">
      <c r="A29" s="58" t="s">
        <v>236</v>
      </c>
      <c r="B29" s="59"/>
      <c r="C29" s="15" t="s">
        <v>237</v>
      </c>
      <c r="D29" s="13">
        <v>330.16300000000001</v>
      </c>
      <c r="E29" s="13">
        <v>308.63</v>
      </c>
      <c r="F29" s="20">
        <f t="shared" si="0"/>
        <v>93.478069923038007</v>
      </c>
      <c r="G29" s="65"/>
    </row>
    <row r="30" spans="1:9" ht="40.5" customHeight="1" x14ac:dyDescent="0.25">
      <c r="A30" s="12" t="s">
        <v>238</v>
      </c>
      <c r="B30" s="59"/>
      <c r="C30" s="51" t="s">
        <v>239</v>
      </c>
      <c r="D30" s="13">
        <v>325.00400000000002</v>
      </c>
      <c r="E30" s="13">
        <v>325.00400000000002</v>
      </c>
      <c r="F30" s="20">
        <f t="shared" si="0"/>
        <v>100</v>
      </c>
      <c r="G30" s="65"/>
    </row>
    <row r="31" spans="1:9" ht="92.25" customHeight="1" x14ac:dyDescent="0.25">
      <c r="A31" s="67" t="s">
        <v>254</v>
      </c>
      <c r="B31" s="73"/>
      <c r="C31" s="82" t="s">
        <v>261</v>
      </c>
      <c r="D31" s="16">
        <v>1798.16</v>
      </c>
      <c r="E31" s="13">
        <v>1798.16</v>
      </c>
      <c r="F31" s="20">
        <f t="shared" si="0"/>
        <v>100</v>
      </c>
      <c r="G31" s="65"/>
    </row>
    <row r="32" spans="1:9" ht="26.25" customHeight="1" x14ac:dyDescent="0.25">
      <c r="A32" s="58" t="s">
        <v>240</v>
      </c>
      <c r="B32" s="59"/>
      <c r="C32" s="52" t="s">
        <v>241</v>
      </c>
      <c r="D32" s="13">
        <v>1314.3720000000001</v>
      </c>
      <c r="E32" s="13">
        <v>1314.3720000000001</v>
      </c>
      <c r="F32" s="20">
        <f t="shared" si="0"/>
        <v>100</v>
      </c>
      <c r="G32" s="65"/>
    </row>
    <row r="33" spans="1:7" ht="55.5" customHeight="1" x14ac:dyDescent="0.25">
      <c r="A33" s="12" t="s">
        <v>218</v>
      </c>
      <c r="B33" s="55"/>
      <c r="C33" s="53" t="s">
        <v>219</v>
      </c>
      <c r="D33" s="13">
        <v>773.76</v>
      </c>
      <c r="E33" s="13">
        <v>515.59799999999996</v>
      </c>
      <c r="F33" s="20">
        <f t="shared" si="0"/>
        <v>66.635390818858554</v>
      </c>
      <c r="G33" s="65"/>
    </row>
    <row r="34" spans="1:7" ht="78.75" customHeight="1" x14ac:dyDescent="0.25">
      <c r="A34" s="83" t="s">
        <v>33</v>
      </c>
      <c r="B34" s="84"/>
      <c r="C34" s="14" t="s">
        <v>34</v>
      </c>
      <c r="D34" s="13">
        <v>283.66899999999998</v>
      </c>
      <c r="E34" s="13">
        <v>283.51100000000002</v>
      </c>
      <c r="F34" s="20">
        <f t="shared" si="0"/>
        <v>99.944301280718037</v>
      </c>
      <c r="G34" s="65"/>
    </row>
    <row r="35" spans="1:7" x14ac:dyDescent="0.25">
      <c r="A35" s="83"/>
      <c r="B35" s="84"/>
      <c r="C35" s="19" t="s">
        <v>35</v>
      </c>
      <c r="D35" s="18">
        <f>SUM(D21:D34)</f>
        <v>23601.634000000002</v>
      </c>
      <c r="E35" s="18">
        <f>SUM(E21:E34)</f>
        <v>22112.976000000002</v>
      </c>
      <c r="F35" s="22">
        <f t="shared" si="0"/>
        <v>93.692563828419679</v>
      </c>
      <c r="G35" s="65"/>
    </row>
    <row r="36" spans="1:7" ht="15.75" x14ac:dyDescent="0.25">
      <c r="A36" s="7"/>
      <c r="B36" s="7"/>
      <c r="C36" s="7"/>
      <c r="D36" s="7"/>
      <c r="E36" s="7"/>
      <c r="F36" s="7"/>
    </row>
  </sheetData>
  <mergeCells count="21">
    <mergeCell ref="D1:F1"/>
    <mergeCell ref="A28:B28"/>
    <mergeCell ref="A34:B34"/>
    <mergeCell ref="A11:B11"/>
    <mergeCell ref="A12:B12"/>
    <mergeCell ref="A13:B13"/>
    <mergeCell ref="A14:B14"/>
    <mergeCell ref="D2:F2"/>
    <mergeCell ref="D3:F3"/>
    <mergeCell ref="D4:F4"/>
    <mergeCell ref="A15:B15"/>
    <mergeCell ref="A6:F6"/>
    <mergeCell ref="A8:B8"/>
    <mergeCell ref="A9:B9"/>
    <mergeCell ref="A10:B10"/>
    <mergeCell ref="A35:B35"/>
    <mergeCell ref="A16:B16"/>
    <mergeCell ref="A18:B18"/>
    <mergeCell ref="A21:B21"/>
    <mergeCell ref="A22:B22"/>
    <mergeCell ref="A19:B19"/>
  </mergeCells>
  <pageMargins left="1.181102362204724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G17" sqref="G17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3.28515625" customWidth="1"/>
    <col min="5" max="5" width="13.85546875" customWidth="1"/>
    <col min="6" max="6" width="9" customWidth="1"/>
    <col min="7" max="7" width="10.5703125" customWidth="1"/>
    <col min="8" max="8" width="14" customWidth="1"/>
  </cols>
  <sheetData>
    <row r="1" spans="1:8" ht="12.75" customHeight="1" x14ac:dyDescent="0.25">
      <c r="A1" s="4"/>
      <c r="B1" s="23"/>
      <c r="C1" s="23"/>
      <c r="D1" s="86" t="s">
        <v>129</v>
      </c>
      <c r="E1" s="87"/>
      <c r="F1" s="87"/>
    </row>
    <row r="2" spans="1:8" x14ac:dyDescent="0.25">
      <c r="D2" s="88" t="s">
        <v>1</v>
      </c>
      <c r="E2" s="88"/>
      <c r="F2" s="88"/>
    </row>
    <row r="3" spans="1:8" x14ac:dyDescent="0.25">
      <c r="D3" s="88" t="s">
        <v>2</v>
      </c>
      <c r="E3" s="88"/>
      <c r="F3" s="88"/>
    </row>
    <row r="4" spans="1:8" x14ac:dyDescent="0.25">
      <c r="D4" s="88" t="s">
        <v>262</v>
      </c>
      <c r="E4" s="88"/>
      <c r="F4" s="88"/>
    </row>
    <row r="5" spans="1:8" x14ac:dyDescent="0.25">
      <c r="E5" s="3"/>
      <c r="F5" s="3"/>
    </row>
    <row r="6" spans="1:8" ht="31.5" customHeight="1" x14ac:dyDescent="0.25">
      <c r="A6" s="89" t="s">
        <v>251</v>
      </c>
      <c r="B6" s="89"/>
      <c r="C6" s="89"/>
      <c r="D6" s="89"/>
      <c r="E6" s="89"/>
      <c r="F6" s="89"/>
    </row>
    <row r="7" spans="1:8" x14ac:dyDescent="0.25">
      <c r="E7" s="3"/>
      <c r="F7" s="6" t="s">
        <v>3</v>
      </c>
    </row>
    <row r="8" spans="1:8" ht="47.25" x14ac:dyDescent="0.25">
      <c r="A8" s="97" t="s">
        <v>36</v>
      </c>
      <c r="B8" s="98"/>
      <c r="C8" s="27" t="s">
        <v>37</v>
      </c>
      <c r="D8" s="9" t="s">
        <v>6</v>
      </c>
      <c r="E8" s="10" t="s">
        <v>7</v>
      </c>
      <c r="F8" s="10" t="s">
        <v>8</v>
      </c>
      <c r="G8" s="66"/>
    </row>
    <row r="9" spans="1:8" x14ac:dyDescent="0.25">
      <c r="A9" s="92" t="s">
        <v>38</v>
      </c>
      <c r="B9" s="85"/>
      <c r="C9" s="28" t="s">
        <v>39</v>
      </c>
      <c r="D9" s="26">
        <f>D10+D11+D12+D13+D14+D15</f>
        <v>5519.1850000000004</v>
      </c>
      <c r="E9" s="26">
        <f>E10+E11+E12+E13+E14+E15</f>
        <v>5402.9770000000008</v>
      </c>
      <c r="F9" s="22">
        <f>E9/D9*100</f>
        <v>97.894471738128004</v>
      </c>
      <c r="G9" s="68"/>
      <c r="H9" s="69"/>
    </row>
    <row r="10" spans="1:8" ht="27.75" customHeight="1" x14ac:dyDescent="0.25">
      <c r="A10" s="83" t="s">
        <v>40</v>
      </c>
      <c r="B10" s="85"/>
      <c r="C10" s="14" t="s">
        <v>41</v>
      </c>
      <c r="D10" s="13">
        <v>837.55499999999995</v>
      </c>
      <c r="E10" s="13">
        <v>837.55499999999995</v>
      </c>
      <c r="F10" s="20">
        <f t="shared" ref="F10:F24" si="0">E10/D10*100</f>
        <v>100</v>
      </c>
      <c r="G10" s="70"/>
      <c r="H10" s="71"/>
    </row>
    <row r="11" spans="1:8" ht="38.25" x14ac:dyDescent="0.25">
      <c r="A11" s="83" t="s">
        <v>42</v>
      </c>
      <c r="B11" s="85"/>
      <c r="C11" s="14" t="s">
        <v>43</v>
      </c>
      <c r="D11" s="13">
        <v>96</v>
      </c>
      <c r="E11" s="13">
        <v>96</v>
      </c>
      <c r="F11" s="20">
        <f t="shared" si="0"/>
        <v>100</v>
      </c>
      <c r="G11" s="70"/>
      <c r="H11" s="71"/>
    </row>
    <row r="12" spans="1:8" ht="51" x14ac:dyDescent="0.25">
      <c r="A12" s="83" t="s">
        <v>44</v>
      </c>
      <c r="B12" s="85"/>
      <c r="C12" s="30" t="s">
        <v>45</v>
      </c>
      <c r="D12" s="13">
        <v>3322.6970000000001</v>
      </c>
      <c r="E12" s="13">
        <v>3210.5590000000002</v>
      </c>
      <c r="F12" s="20">
        <f t="shared" si="0"/>
        <v>96.625091002881092</v>
      </c>
      <c r="G12" s="70"/>
      <c r="H12" s="70"/>
    </row>
    <row r="13" spans="1:8" ht="38.25" x14ac:dyDescent="0.25">
      <c r="A13" s="83" t="s">
        <v>46</v>
      </c>
      <c r="B13" s="85"/>
      <c r="C13" s="80" t="s">
        <v>47</v>
      </c>
      <c r="D13" s="13">
        <v>105.5</v>
      </c>
      <c r="E13" s="13">
        <v>105.5</v>
      </c>
      <c r="F13" s="20">
        <f t="shared" si="0"/>
        <v>100</v>
      </c>
      <c r="G13" s="70"/>
      <c r="H13" s="71"/>
    </row>
    <row r="14" spans="1:8" x14ac:dyDescent="0.25">
      <c r="A14" s="83" t="s">
        <v>48</v>
      </c>
      <c r="B14" s="85"/>
      <c r="C14" s="30" t="s">
        <v>49</v>
      </c>
      <c r="D14" s="13">
        <v>0</v>
      </c>
      <c r="E14" s="13">
        <v>0</v>
      </c>
      <c r="F14" s="20">
        <v>0</v>
      </c>
      <c r="G14" s="70"/>
      <c r="H14" s="71"/>
    </row>
    <row r="15" spans="1:8" x14ac:dyDescent="0.25">
      <c r="A15" s="83" t="s">
        <v>50</v>
      </c>
      <c r="B15" s="85"/>
      <c r="C15" s="60" t="s">
        <v>51</v>
      </c>
      <c r="D15" s="13">
        <v>1157.433</v>
      </c>
      <c r="E15" s="13">
        <v>1153.3630000000001</v>
      </c>
      <c r="F15" s="20">
        <f t="shared" si="0"/>
        <v>99.648359775468649</v>
      </c>
      <c r="G15" s="70"/>
      <c r="H15" s="71"/>
    </row>
    <row r="16" spans="1:8" x14ac:dyDescent="0.25">
      <c r="A16" s="83" t="s">
        <v>57</v>
      </c>
      <c r="B16" s="85"/>
      <c r="C16" s="81" t="s">
        <v>53</v>
      </c>
      <c r="D16" s="18">
        <v>191.3</v>
      </c>
      <c r="E16" s="18">
        <v>191.3</v>
      </c>
      <c r="F16" s="22">
        <f t="shared" si="0"/>
        <v>100</v>
      </c>
      <c r="G16" s="70"/>
      <c r="H16" s="71"/>
    </row>
    <row r="17" spans="1:8" ht="17.25" customHeight="1" x14ac:dyDescent="0.25">
      <c r="A17" s="83" t="s">
        <v>52</v>
      </c>
      <c r="B17" s="85"/>
      <c r="C17" s="29" t="s">
        <v>54</v>
      </c>
      <c r="D17" s="13">
        <v>191.3</v>
      </c>
      <c r="E17" s="13">
        <v>191.3</v>
      </c>
      <c r="F17" s="20">
        <f t="shared" si="0"/>
        <v>100</v>
      </c>
      <c r="G17" s="70"/>
      <c r="H17" s="69"/>
    </row>
    <row r="18" spans="1:8" ht="25.5" x14ac:dyDescent="0.25">
      <c r="A18" s="83" t="s">
        <v>58</v>
      </c>
      <c r="B18" s="85"/>
      <c r="C18" s="31" t="s">
        <v>55</v>
      </c>
      <c r="D18" s="18">
        <v>132.11000000000001</v>
      </c>
      <c r="E18" s="18">
        <v>132.11000000000001</v>
      </c>
      <c r="F18" s="22">
        <f t="shared" si="0"/>
        <v>100</v>
      </c>
      <c r="G18" s="68"/>
      <c r="H18" s="69"/>
    </row>
    <row r="19" spans="1:8" ht="38.25" x14ac:dyDescent="0.25">
      <c r="A19" s="83" t="s">
        <v>59</v>
      </c>
      <c r="B19" s="85"/>
      <c r="C19" s="29" t="s">
        <v>56</v>
      </c>
      <c r="D19" s="13">
        <v>132.11000000000001</v>
      </c>
      <c r="E19" s="13">
        <v>132.11000000000001</v>
      </c>
      <c r="F19" s="20">
        <f t="shared" si="0"/>
        <v>100</v>
      </c>
      <c r="G19" s="68"/>
      <c r="H19" s="69"/>
    </row>
    <row r="20" spans="1:8" x14ac:dyDescent="0.25">
      <c r="A20" s="83" t="s">
        <v>60</v>
      </c>
      <c r="B20" s="85"/>
      <c r="C20" s="76" t="s">
        <v>63</v>
      </c>
      <c r="D20" s="18">
        <f>D22+D23+D21</f>
        <v>5052.6859999999997</v>
      </c>
      <c r="E20" s="18">
        <f>E22+E23+E21</f>
        <v>4660.78</v>
      </c>
      <c r="F20" s="22">
        <f t="shared" si="0"/>
        <v>92.243610626110552</v>
      </c>
      <c r="G20" s="70"/>
      <c r="H20" s="69"/>
    </row>
    <row r="21" spans="1:8" x14ac:dyDescent="0.25">
      <c r="A21" s="62" t="s">
        <v>252</v>
      </c>
      <c r="B21" s="63"/>
      <c r="C21" s="30" t="s">
        <v>256</v>
      </c>
      <c r="D21" s="18">
        <v>264.95400000000001</v>
      </c>
      <c r="E21" s="18">
        <v>264.95400000000001</v>
      </c>
      <c r="F21" s="20">
        <f t="shared" si="0"/>
        <v>100</v>
      </c>
      <c r="G21" s="70"/>
      <c r="H21" s="69"/>
    </row>
    <row r="22" spans="1:8" x14ac:dyDescent="0.25">
      <c r="A22" s="83" t="s">
        <v>61</v>
      </c>
      <c r="B22" s="85"/>
      <c r="C22" s="30" t="s">
        <v>64</v>
      </c>
      <c r="D22" s="13">
        <v>4731.732</v>
      </c>
      <c r="E22" s="13">
        <v>4379.0259999999998</v>
      </c>
      <c r="F22" s="20">
        <f t="shared" si="0"/>
        <v>92.54594300776121</v>
      </c>
      <c r="G22" s="70"/>
      <c r="H22" s="71"/>
    </row>
    <row r="23" spans="1:8" x14ac:dyDescent="0.25">
      <c r="A23" s="24" t="s">
        <v>62</v>
      </c>
      <c r="B23" s="25"/>
      <c r="C23" s="32" t="s">
        <v>65</v>
      </c>
      <c r="D23" s="13">
        <v>56</v>
      </c>
      <c r="E23" s="13">
        <v>16.8</v>
      </c>
      <c r="F23" s="20">
        <f t="shared" si="0"/>
        <v>30</v>
      </c>
      <c r="G23" s="70"/>
      <c r="H23" s="71"/>
    </row>
    <row r="24" spans="1:8" x14ac:dyDescent="0.25">
      <c r="A24" s="93" t="s">
        <v>66</v>
      </c>
      <c r="B24" s="94"/>
      <c r="C24" s="28" t="s">
        <v>71</v>
      </c>
      <c r="D24" s="18">
        <f>D25+D26+D27+D28</f>
        <v>11205.130999999999</v>
      </c>
      <c r="E24" s="18">
        <f>E25+E26+E27+E28</f>
        <v>10073.721</v>
      </c>
      <c r="F24" s="22">
        <f t="shared" si="0"/>
        <v>89.902750802288693</v>
      </c>
      <c r="G24" s="68"/>
      <c r="H24" s="71"/>
    </row>
    <row r="25" spans="1:8" x14ac:dyDescent="0.25">
      <c r="A25" s="83" t="s">
        <v>67</v>
      </c>
      <c r="B25" s="85"/>
      <c r="C25" s="77" t="s">
        <v>72</v>
      </c>
      <c r="D25" s="13">
        <v>4447.66</v>
      </c>
      <c r="E25" s="13">
        <v>3844.93</v>
      </c>
      <c r="F25" s="20">
        <f t="shared" ref="F25:F26" si="1">E25/D25*100</f>
        <v>86.44837959736131</v>
      </c>
      <c r="G25" s="70"/>
      <c r="H25" s="71"/>
    </row>
    <row r="26" spans="1:8" x14ac:dyDescent="0.25">
      <c r="A26" s="83" t="s">
        <v>68</v>
      </c>
      <c r="B26" s="85"/>
      <c r="C26" s="29" t="s">
        <v>73</v>
      </c>
      <c r="D26" s="13">
        <v>2311.9360000000001</v>
      </c>
      <c r="E26" s="13">
        <v>2057.2289999999998</v>
      </c>
      <c r="F26" s="20">
        <f t="shared" si="1"/>
        <v>88.982956275606227</v>
      </c>
      <c r="G26" s="70"/>
      <c r="H26" s="71"/>
    </row>
    <row r="27" spans="1:8" x14ac:dyDescent="0.25">
      <c r="A27" s="83" t="s">
        <v>69</v>
      </c>
      <c r="B27" s="85"/>
      <c r="C27" s="77" t="s">
        <v>74</v>
      </c>
      <c r="D27" s="13">
        <v>3142.107</v>
      </c>
      <c r="E27" s="13">
        <v>2923.6419999999998</v>
      </c>
      <c r="F27" s="20">
        <f t="shared" ref="F27:F30" si="2">E27/D27*100</f>
        <v>93.04718139770543</v>
      </c>
      <c r="G27" s="70"/>
      <c r="H27" s="71"/>
    </row>
    <row r="28" spans="1:8" ht="25.5" x14ac:dyDescent="0.25">
      <c r="A28" s="83" t="s">
        <v>70</v>
      </c>
      <c r="B28" s="85"/>
      <c r="C28" s="29" t="s">
        <v>75</v>
      </c>
      <c r="D28" s="13">
        <v>1303.4280000000001</v>
      </c>
      <c r="E28" s="13">
        <v>1247.92</v>
      </c>
      <c r="F28" s="20">
        <f t="shared" si="2"/>
        <v>95.741383490304017</v>
      </c>
      <c r="G28" s="70"/>
      <c r="H28" s="71"/>
    </row>
    <row r="29" spans="1:8" x14ac:dyDescent="0.25">
      <c r="A29" s="93" t="s">
        <v>76</v>
      </c>
      <c r="B29" s="85"/>
      <c r="C29" s="78" t="s">
        <v>80</v>
      </c>
      <c r="D29" s="18">
        <v>229.36</v>
      </c>
      <c r="E29" s="18">
        <v>229.36</v>
      </c>
      <c r="F29" s="22">
        <f t="shared" si="2"/>
        <v>100</v>
      </c>
      <c r="G29" s="70"/>
      <c r="H29" s="71"/>
    </row>
    <row r="30" spans="1:8" x14ac:dyDescent="0.25">
      <c r="A30" s="83" t="s">
        <v>77</v>
      </c>
      <c r="B30" s="85"/>
      <c r="C30" s="29" t="s">
        <v>81</v>
      </c>
      <c r="D30" s="13">
        <v>229.36</v>
      </c>
      <c r="E30" s="13">
        <v>229.36</v>
      </c>
      <c r="F30" s="20">
        <f t="shared" si="2"/>
        <v>100</v>
      </c>
      <c r="G30" s="70"/>
      <c r="H30" s="69"/>
    </row>
    <row r="31" spans="1:8" x14ac:dyDescent="0.25">
      <c r="A31" s="83" t="s">
        <v>78</v>
      </c>
      <c r="B31" s="85"/>
      <c r="C31" s="79" t="s">
        <v>82</v>
      </c>
      <c r="D31" s="18">
        <v>530.23199999999997</v>
      </c>
      <c r="E31" s="18">
        <v>530.23199999999997</v>
      </c>
      <c r="F31" s="22">
        <f t="shared" ref="F31:F35" si="3">E31/D31*100</f>
        <v>100</v>
      </c>
      <c r="G31" s="68"/>
      <c r="H31" s="69"/>
    </row>
    <row r="32" spans="1:8" x14ac:dyDescent="0.25">
      <c r="A32" s="83" t="s">
        <v>79</v>
      </c>
      <c r="B32" s="85"/>
      <c r="C32" s="30" t="s">
        <v>83</v>
      </c>
      <c r="D32" s="13">
        <v>530.23199999999997</v>
      </c>
      <c r="E32" s="13">
        <v>530.23199999999997</v>
      </c>
      <c r="F32" s="20">
        <f t="shared" si="3"/>
        <v>100</v>
      </c>
      <c r="G32" s="70"/>
      <c r="H32" s="69"/>
    </row>
    <row r="33" spans="1:8" x14ac:dyDescent="0.25">
      <c r="A33" s="93" t="s">
        <v>84</v>
      </c>
      <c r="B33" s="94"/>
      <c r="C33" s="28" t="s">
        <v>86</v>
      </c>
      <c r="D33" s="18">
        <v>1432.626</v>
      </c>
      <c r="E33" s="18">
        <v>1411.0920000000001</v>
      </c>
      <c r="F33" s="22">
        <f t="shared" si="3"/>
        <v>98.496886137763809</v>
      </c>
      <c r="G33" s="70"/>
      <c r="H33" s="69"/>
    </row>
    <row r="34" spans="1:8" x14ac:dyDescent="0.25">
      <c r="A34" s="95" t="s">
        <v>85</v>
      </c>
      <c r="B34" s="96"/>
      <c r="C34" s="30" t="s">
        <v>87</v>
      </c>
      <c r="D34" s="72">
        <v>1432.626</v>
      </c>
      <c r="E34" s="72">
        <v>1411092.44</v>
      </c>
      <c r="F34" s="61">
        <f t="shared" si="3"/>
        <v>98496.916850594644</v>
      </c>
      <c r="G34" s="70"/>
      <c r="H34" s="69"/>
    </row>
    <row r="35" spans="1:8" x14ac:dyDescent="0.25">
      <c r="A35" s="83"/>
      <c r="B35" s="85"/>
      <c r="C35" s="31" t="s">
        <v>88</v>
      </c>
      <c r="D35" s="18">
        <f t="shared" ref="D35:E35" si="4">D9+D16+D18+D20+D24+D29+D31+D33</f>
        <v>24292.629999999997</v>
      </c>
      <c r="E35" s="18">
        <f t="shared" si="4"/>
        <v>22631.572</v>
      </c>
      <c r="F35" s="20">
        <f t="shared" si="3"/>
        <v>93.162296548377029</v>
      </c>
      <c r="G35" s="70"/>
      <c r="H35" s="69"/>
    </row>
  </sheetData>
  <mergeCells count="31">
    <mergeCell ref="A22:B22"/>
    <mergeCell ref="A24:B24"/>
    <mergeCell ref="A15:B15"/>
    <mergeCell ref="A16:B16"/>
    <mergeCell ref="A17:B17"/>
    <mergeCell ref="A18:B18"/>
    <mergeCell ref="A19:B19"/>
    <mergeCell ref="A20:B20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5:B35"/>
    <mergeCell ref="A30:B30"/>
    <mergeCell ref="A31:B31"/>
    <mergeCell ref="A32:B32"/>
    <mergeCell ref="A33:B33"/>
    <mergeCell ref="A34:B34"/>
  </mergeCells>
  <pageMargins left="1.1811023622047245" right="0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topLeftCell="A127" workbookViewId="0">
      <selection activeCell="Q11" sqref="P10:Q11"/>
    </sheetView>
  </sheetViews>
  <sheetFormatPr defaultRowHeight="15" x14ac:dyDescent="0.25"/>
  <cols>
    <col min="1" max="1" width="9.140625" customWidth="1"/>
    <col min="2" max="2" width="24.28515625" customWidth="1"/>
    <col min="3" max="3" width="5.5703125" customWidth="1"/>
    <col min="4" max="4" width="5.85546875" customWidth="1"/>
    <col min="6" max="6" width="5.85546875" customWidth="1"/>
    <col min="7" max="7" width="11" customWidth="1"/>
    <col min="8" max="8" width="10.7109375" customWidth="1"/>
    <col min="9" max="9" width="9.140625" customWidth="1"/>
  </cols>
  <sheetData>
    <row r="1" spans="1:9" ht="14.25" customHeight="1" x14ac:dyDescent="0.25">
      <c r="G1" s="86" t="s">
        <v>130</v>
      </c>
      <c r="H1" s="87"/>
      <c r="I1" s="87"/>
    </row>
    <row r="2" spans="1:9" ht="12.75" customHeight="1" x14ac:dyDescent="0.25">
      <c r="F2" s="88" t="s">
        <v>1</v>
      </c>
      <c r="G2" s="87"/>
      <c r="H2" s="87"/>
      <c r="I2" s="87"/>
    </row>
    <row r="3" spans="1:9" x14ac:dyDescent="0.25">
      <c r="F3" s="88" t="s">
        <v>2</v>
      </c>
      <c r="G3" s="87"/>
      <c r="H3" s="87"/>
      <c r="I3" s="87"/>
    </row>
    <row r="4" spans="1:9" x14ac:dyDescent="0.25">
      <c r="G4" s="88" t="s">
        <v>262</v>
      </c>
      <c r="H4" s="88"/>
      <c r="I4" s="88"/>
    </row>
    <row r="6" spans="1:9" ht="28.5" customHeight="1" x14ac:dyDescent="0.25">
      <c r="A6" s="107" t="s">
        <v>255</v>
      </c>
      <c r="B6" s="107"/>
      <c r="C6" s="107"/>
      <c r="D6" s="107"/>
      <c r="E6" s="107"/>
      <c r="F6" s="107"/>
      <c r="G6" s="107"/>
      <c r="H6" s="107"/>
      <c r="I6" s="107"/>
    </row>
    <row r="7" spans="1:9" ht="16.5" customHeight="1" x14ac:dyDescent="0.25">
      <c r="A7" s="37"/>
      <c r="B7" s="37"/>
      <c r="C7" s="37"/>
      <c r="D7" s="37"/>
      <c r="E7" s="37"/>
      <c r="F7" s="37"/>
      <c r="G7" s="37"/>
      <c r="H7" s="110" t="s">
        <v>3</v>
      </c>
      <c r="I7" s="111"/>
    </row>
    <row r="8" spans="1:9" ht="47.25" x14ac:dyDescent="0.25">
      <c r="A8" s="108" t="s">
        <v>93</v>
      </c>
      <c r="B8" s="109"/>
      <c r="C8" s="8" t="s">
        <v>89</v>
      </c>
      <c r="D8" s="8" t="s">
        <v>90</v>
      </c>
      <c r="E8" s="8" t="s">
        <v>91</v>
      </c>
      <c r="F8" s="8" t="s">
        <v>92</v>
      </c>
      <c r="G8" s="9" t="s">
        <v>6</v>
      </c>
      <c r="H8" s="10" t="s">
        <v>7</v>
      </c>
      <c r="I8" s="10" t="s">
        <v>8</v>
      </c>
    </row>
    <row r="9" spans="1:9" x14ac:dyDescent="0.25">
      <c r="A9" s="105" t="s">
        <v>39</v>
      </c>
      <c r="B9" s="106"/>
      <c r="C9" s="34" t="s">
        <v>94</v>
      </c>
      <c r="D9" s="34"/>
      <c r="E9" s="34"/>
      <c r="F9" s="35"/>
      <c r="G9" s="26">
        <f>G10+G15+G18+G28+G33+G36</f>
        <v>5519.1849999999995</v>
      </c>
      <c r="H9" s="26">
        <f>H10+H15+H18+H28+H33+H36</f>
        <v>5402.9769999999999</v>
      </c>
      <c r="I9" s="22">
        <f t="shared" ref="I9:I46" si="0">H9/G9*100</f>
        <v>97.894471738128004</v>
      </c>
    </row>
    <row r="10" spans="1:9" ht="45.75" customHeight="1" x14ac:dyDescent="0.25">
      <c r="A10" s="105" t="s">
        <v>95</v>
      </c>
      <c r="B10" s="106"/>
      <c r="C10" s="34"/>
      <c r="D10" s="34" t="s">
        <v>96</v>
      </c>
      <c r="E10" s="34"/>
      <c r="F10" s="35"/>
      <c r="G10" s="26">
        <f>G11+G13</f>
        <v>837.55500000000006</v>
      </c>
      <c r="H10" s="26">
        <f>H11+H13</f>
        <v>837.55500000000006</v>
      </c>
      <c r="I10" s="22">
        <f t="shared" si="0"/>
        <v>100</v>
      </c>
    </row>
    <row r="11" spans="1:9" ht="29.25" customHeight="1" x14ac:dyDescent="0.25">
      <c r="A11" s="99" t="s">
        <v>135</v>
      </c>
      <c r="B11" s="101"/>
      <c r="C11" s="33"/>
      <c r="D11" s="33"/>
      <c r="E11" s="33" t="s">
        <v>205</v>
      </c>
      <c r="F11" s="36"/>
      <c r="G11" s="21">
        <f>G12</f>
        <v>805.15800000000002</v>
      </c>
      <c r="H11" s="21">
        <f>H12</f>
        <v>805.15800000000002</v>
      </c>
      <c r="I11" s="20">
        <f t="shared" si="0"/>
        <v>100</v>
      </c>
    </row>
    <row r="12" spans="1:9" ht="51.75" customHeight="1" x14ac:dyDescent="0.25">
      <c r="A12" s="99" t="s">
        <v>134</v>
      </c>
      <c r="B12" s="101"/>
      <c r="C12" s="33"/>
      <c r="D12" s="33"/>
      <c r="E12" s="33"/>
      <c r="F12" s="36" t="s">
        <v>97</v>
      </c>
      <c r="G12" s="21">
        <v>805.15800000000002</v>
      </c>
      <c r="H12" s="21">
        <v>805.15800000000002</v>
      </c>
      <c r="I12" s="20">
        <f t="shared" si="0"/>
        <v>100</v>
      </c>
    </row>
    <row r="13" spans="1:9" ht="43.5" customHeight="1" x14ac:dyDescent="0.25">
      <c r="A13" s="99" t="s">
        <v>242</v>
      </c>
      <c r="B13" s="100"/>
      <c r="C13" s="33"/>
      <c r="D13" s="33"/>
      <c r="E13" s="33" t="s">
        <v>243</v>
      </c>
      <c r="F13" s="36"/>
      <c r="G13" s="21">
        <f>G14</f>
        <v>32.396999999999998</v>
      </c>
      <c r="H13" s="21">
        <f>H14</f>
        <v>32.396999999999998</v>
      </c>
      <c r="I13" s="20">
        <f t="shared" si="0"/>
        <v>100</v>
      </c>
    </row>
    <row r="14" spans="1:9" ht="51.75" customHeight="1" x14ac:dyDescent="0.25">
      <c r="A14" s="99" t="s">
        <v>134</v>
      </c>
      <c r="B14" s="101"/>
      <c r="C14" s="33"/>
      <c r="D14" s="33"/>
      <c r="E14" s="33"/>
      <c r="F14" s="36" t="s">
        <v>97</v>
      </c>
      <c r="G14" s="21">
        <v>32.396999999999998</v>
      </c>
      <c r="H14" s="21">
        <v>32.396999999999998</v>
      </c>
      <c r="I14" s="20">
        <f t="shared" si="0"/>
        <v>100</v>
      </c>
    </row>
    <row r="15" spans="1:9" ht="66" customHeight="1" x14ac:dyDescent="0.25">
      <c r="A15" s="105" t="s">
        <v>43</v>
      </c>
      <c r="B15" s="106"/>
      <c r="C15" s="34"/>
      <c r="D15" s="34" t="s">
        <v>98</v>
      </c>
      <c r="E15" s="34"/>
      <c r="F15" s="35"/>
      <c r="G15" s="26">
        <f>G16</f>
        <v>96</v>
      </c>
      <c r="H15" s="26">
        <f>H16</f>
        <v>96</v>
      </c>
      <c r="I15" s="22">
        <f t="shared" si="0"/>
        <v>100</v>
      </c>
    </row>
    <row r="16" spans="1:9" ht="44.25" customHeight="1" x14ac:dyDescent="0.25">
      <c r="A16" s="99" t="s">
        <v>136</v>
      </c>
      <c r="B16" s="101"/>
      <c r="C16" s="33"/>
      <c r="D16" s="33"/>
      <c r="E16" s="33" t="s">
        <v>204</v>
      </c>
      <c r="F16" s="36"/>
      <c r="G16" s="21">
        <f>G17</f>
        <v>96</v>
      </c>
      <c r="H16" s="21">
        <v>96</v>
      </c>
      <c r="I16" s="20">
        <f t="shared" si="0"/>
        <v>100</v>
      </c>
    </row>
    <row r="17" spans="1:9" ht="81" customHeight="1" x14ac:dyDescent="0.25">
      <c r="A17" s="99" t="s">
        <v>137</v>
      </c>
      <c r="B17" s="101"/>
      <c r="C17" s="33"/>
      <c r="D17" s="33"/>
      <c r="E17" s="33"/>
      <c r="F17" s="36" t="s">
        <v>133</v>
      </c>
      <c r="G17" s="21">
        <v>96</v>
      </c>
      <c r="H17" s="21">
        <v>96</v>
      </c>
      <c r="I17" s="20">
        <f t="shared" si="0"/>
        <v>100</v>
      </c>
    </row>
    <row r="18" spans="1:9" ht="66" customHeight="1" x14ac:dyDescent="0.25">
      <c r="A18" s="105" t="s">
        <v>99</v>
      </c>
      <c r="B18" s="106"/>
      <c r="C18" s="34"/>
      <c r="D18" s="34" t="s">
        <v>100</v>
      </c>
      <c r="E18" s="34"/>
      <c r="F18" s="35"/>
      <c r="G18" s="26">
        <f>G19+G24+G26</f>
        <v>3322.6969999999997</v>
      </c>
      <c r="H18" s="26">
        <f>H19+H24+H26</f>
        <v>3210.5589999999997</v>
      </c>
      <c r="I18" s="22">
        <f t="shared" si="0"/>
        <v>96.625091002881092</v>
      </c>
    </row>
    <row r="19" spans="1:9" ht="30.75" customHeight="1" x14ac:dyDescent="0.25">
      <c r="A19" s="99" t="s">
        <v>138</v>
      </c>
      <c r="B19" s="101"/>
      <c r="C19" s="33"/>
      <c r="D19" s="33"/>
      <c r="E19" s="33" t="s">
        <v>203</v>
      </c>
      <c r="F19" s="36"/>
      <c r="G19" s="21">
        <f>G20+G21+G22+G23</f>
        <v>2947.0939999999996</v>
      </c>
      <c r="H19" s="21">
        <f>H20+H21+H22+H23</f>
        <v>2834.9559999999997</v>
      </c>
      <c r="I19" s="20">
        <f t="shared" si="0"/>
        <v>96.194963581073424</v>
      </c>
    </row>
    <row r="20" spans="1:9" ht="56.25" customHeight="1" x14ac:dyDescent="0.25">
      <c r="A20" s="99" t="s">
        <v>134</v>
      </c>
      <c r="B20" s="101"/>
      <c r="C20" s="33"/>
      <c r="D20" s="33"/>
      <c r="E20" s="33"/>
      <c r="F20" s="36" t="s">
        <v>97</v>
      </c>
      <c r="G20" s="21">
        <v>2587.9189999999999</v>
      </c>
      <c r="H20" s="21">
        <v>2490.4110000000001</v>
      </c>
      <c r="I20" s="20">
        <f t="shared" si="0"/>
        <v>96.232185010427301</v>
      </c>
    </row>
    <row r="21" spans="1:9" ht="40.5" customHeight="1" x14ac:dyDescent="0.25">
      <c r="A21" s="99" t="s">
        <v>139</v>
      </c>
      <c r="B21" s="101"/>
      <c r="C21" s="33"/>
      <c r="D21" s="33"/>
      <c r="E21" s="33"/>
      <c r="F21" s="36" t="s">
        <v>101</v>
      </c>
      <c r="G21" s="21">
        <v>327.12799999999999</v>
      </c>
      <c r="H21" s="21">
        <v>312.49799999999999</v>
      </c>
      <c r="I21" s="20">
        <f t="shared" si="0"/>
        <v>95.527744491452893</v>
      </c>
    </row>
    <row r="22" spans="1:9" ht="27" customHeight="1" x14ac:dyDescent="0.25">
      <c r="A22" s="99" t="s">
        <v>102</v>
      </c>
      <c r="B22" s="101"/>
      <c r="C22" s="33"/>
      <c r="D22" s="33"/>
      <c r="E22" s="33"/>
      <c r="F22" s="36" t="s">
        <v>103</v>
      </c>
      <c r="G22" s="21">
        <v>3.6150000000000002</v>
      </c>
      <c r="H22" s="21">
        <v>3.6150000000000002</v>
      </c>
      <c r="I22" s="20">
        <f t="shared" si="0"/>
        <v>100</v>
      </c>
    </row>
    <row r="23" spans="1:9" ht="29.25" customHeight="1" x14ac:dyDescent="0.25">
      <c r="A23" s="99" t="s">
        <v>104</v>
      </c>
      <c r="B23" s="101"/>
      <c r="C23" s="33"/>
      <c r="D23" s="33"/>
      <c r="E23" s="33"/>
      <c r="F23" s="36" t="s">
        <v>105</v>
      </c>
      <c r="G23" s="21">
        <v>28.431999999999999</v>
      </c>
      <c r="H23" s="21">
        <v>28.431999999999999</v>
      </c>
      <c r="I23" s="20">
        <f t="shared" si="0"/>
        <v>100</v>
      </c>
    </row>
    <row r="24" spans="1:9" ht="53.25" customHeight="1" x14ac:dyDescent="0.25">
      <c r="A24" s="99" t="s">
        <v>140</v>
      </c>
      <c r="B24" s="101"/>
      <c r="C24" s="33"/>
      <c r="D24" s="33"/>
      <c r="E24" s="33" t="s">
        <v>202</v>
      </c>
      <c r="F24" s="36"/>
      <c r="G24" s="21">
        <v>48</v>
      </c>
      <c r="H24" s="21">
        <v>48</v>
      </c>
      <c r="I24" s="20">
        <f t="shared" si="0"/>
        <v>100</v>
      </c>
    </row>
    <row r="25" spans="1:9" ht="15" customHeight="1" x14ac:dyDescent="0.25">
      <c r="A25" s="99" t="s">
        <v>106</v>
      </c>
      <c r="B25" s="101"/>
      <c r="C25" s="33"/>
      <c r="D25" s="33"/>
      <c r="E25" s="33"/>
      <c r="F25" s="36" t="s">
        <v>107</v>
      </c>
      <c r="G25" s="21">
        <v>48</v>
      </c>
      <c r="H25" s="21">
        <v>48</v>
      </c>
      <c r="I25" s="20">
        <f t="shared" si="0"/>
        <v>100</v>
      </c>
    </row>
    <row r="26" spans="1:9" ht="43.5" customHeight="1" x14ac:dyDescent="0.25">
      <c r="A26" s="99" t="s">
        <v>242</v>
      </c>
      <c r="B26" s="100"/>
      <c r="C26" s="33"/>
      <c r="D26" s="33"/>
      <c r="E26" s="33" t="s">
        <v>243</v>
      </c>
      <c r="F26" s="36"/>
      <c r="G26" s="21">
        <f>G27</f>
        <v>327.60300000000001</v>
      </c>
      <c r="H26" s="21">
        <f>H27</f>
        <v>327.60300000000001</v>
      </c>
      <c r="I26" s="20">
        <f t="shared" si="0"/>
        <v>100</v>
      </c>
    </row>
    <row r="27" spans="1:9" ht="54.75" customHeight="1" x14ac:dyDescent="0.25">
      <c r="A27" s="99" t="s">
        <v>134</v>
      </c>
      <c r="B27" s="101"/>
      <c r="C27" s="33"/>
      <c r="D27" s="33"/>
      <c r="E27" s="33"/>
      <c r="F27" s="36" t="s">
        <v>97</v>
      </c>
      <c r="G27" s="21">
        <v>327.60300000000001</v>
      </c>
      <c r="H27" s="21">
        <v>327.60300000000001</v>
      </c>
      <c r="I27" s="20">
        <f t="shared" si="0"/>
        <v>100</v>
      </c>
    </row>
    <row r="28" spans="1:9" ht="54.75" customHeight="1" x14ac:dyDescent="0.25">
      <c r="A28" s="105" t="s">
        <v>108</v>
      </c>
      <c r="B28" s="106"/>
      <c r="C28" s="34"/>
      <c r="D28" s="34" t="s">
        <v>109</v>
      </c>
      <c r="E28" s="34"/>
      <c r="F28" s="35"/>
      <c r="G28" s="26">
        <f>G29+G31</f>
        <v>105.5</v>
      </c>
      <c r="H28" s="26">
        <f>H29+H31</f>
        <v>105.5</v>
      </c>
      <c r="I28" s="22">
        <f t="shared" si="0"/>
        <v>100</v>
      </c>
    </row>
    <row r="29" spans="1:9" ht="57" customHeight="1" x14ac:dyDescent="0.25">
      <c r="A29" s="99" t="s">
        <v>141</v>
      </c>
      <c r="B29" s="101"/>
      <c r="C29" s="33"/>
      <c r="D29" s="33"/>
      <c r="E29" s="33" t="s">
        <v>142</v>
      </c>
      <c r="F29" s="36"/>
      <c r="G29" s="21">
        <f>G30</f>
        <v>73.5</v>
      </c>
      <c r="H29" s="21">
        <f>H30</f>
        <v>73.5</v>
      </c>
      <c r="I29" s="20">
        <f t="shared" si="0"/>
        <v>100</v>
      </c>
    </row>
    <row r="30" spans="1:9" ht="15" customHeight="1" x14ac:dyDescent="0.25">
      <c r="A30" s="99" t="s">
        <v>106</v>
      </c>
      <c r="B30" s="101"/>
      <c r="C30" s="33"/>
      <c r="D30" s="33"/>
      <c r="E30" s="33"/>
      <c r="F30" s="36" t="s">
        <v>107</v>
      </c>
      <c r="G30" s="21">
        <v>73.5</v>
      </c>
      <c r="H30" s="21">
        <v>73.5</v>
      </c>
      <c r="I30" s="20">
        <f t="shared" si="0"/>
        <v>100</v>
      </c>
    </row>
    <row r="31" spans="1:9" ht="66" customHeight="1" x14ac:dyDescent="0.25">
      <c r="A31" s="99" t="s">
        <v>143</v>
      </c>
      <c r="B31" s="101"/>
      <c r="C31" s="33"/>
      <c r="D31" s="33"/>
      <c r="E31" s="33" t="s">
        <v>144</v>
      </c>
      <c r="F31" s="36"/>
      <c r="G31" s="21">
        <f>G32</f>
        <v>32</v>
      </c>
      <c r="H31" s="21">
        <f>H32</f>
        <v>32</v>
      </c>
      <c r="I31" s="20">
        <f t="shared" si="0"/>
        <v>100</v>
      </c>
    </row>
    <row r="32" spans="1:9" ht="15" customHeight="1" x14ac:dyDescent="0.25">
      <c r="A32" s="99" t="s">
        <v>106</v>
      </c>
      <c r="B32" s="101"/>
      <c r="C32" s="33"/>
      <c r="D32" s="33"/>
      <c r="E32" s="33"/>
      <c r="F32" s="36" t="s">
        <v>107</v>
      </c>
      <c r="G32" s="21">
        <v>32</v>
      </c>
      <c r="H32" s="21">
        <v>32</v>
      </c>
      <c r="I32" s="20">
        <f t="shared" si="0"/>
        <v>100</v>
      </c>
    </row>
    <row r="33" spans="1:9" ht="15" customHeight="1" x14ac:dyDescent="0.25">
      <c r="A33" s="105" t="s">
        <v>49</v>
      </c>
      <c r="B33" s="106"/>
      <c r="C33" s="34"/>
      <c r="D33" s="34" t="s">
        <v>110</v>
      </c>
      <c r="E33" s="34"/>
      <c r="F33" s="35"/>
      <c r="G33" s="26">
        <f>G34</f>
        <v>0</v>
      </c>
      <c r="H33" s="26">
        <f>H34</f>
        <v>0</v>
      </c>
      <c r="I33" s="22">
        <v>0</v>
      </c>
    </row>
    <row r="34" spans="1:9" ht="27.75" customHeight="1" x14ac:dyDescent="0.25">
      <c r="A34" s="99" t="s">
        <v>111</v>
      </c>
      <c r="B34" s="101"/>
      <c r="C34" s="33"/>
      <c r="D34" s="33"/>
      <c r="E34" s="33" t="s">
        <v>145</v>
      </c>
      <c r="F34" s="36"/>
      <c r="G34" s="21">
        <f>G35</f>
        <v>0</v>
      </c>
      <c r="H34" s="21">
        <f>H35</f>
        <v>0</v>
      </c>
      <c r="I34" s="20">
        <v>0</v>
      </c>
    </row>
    <row r="35" spans="1:9" ht="15" customHeight="1" x14ac:dyDescent="0.25">
      <c r="A35" s="99" t="s">
        <v>112</v>
      </c>
      <c r="B35" s="101"/>
      <c r="C35" s="33"/>
      <c r="D35" s="33"/>
      <c r="E35" s="33"/>
      <c r="F35" s="36" t="s">
        <v>113</v>
      </c>
      <c r="G35" s="21">
        <v>0</v>
      </c>
      <c r="H35" s="21">
        <v>0</v>
      </c>
      <c r="I35" s="20">
        <v>0</v>
      </c>
    </row>
    <row r="36" spans="1:9" ht="15" customHeight="1" x14ac:dyDescent="0.25">
      <c r="A36" s="105" t="s">
        <v>51</v>
      </c>
      <c r="B36" s="106"/>
      <c r="C36" s="34"/>
      <c r="D36" s="34" t="s">
        <v>114</v>
      </c>
      <c r="E36" s="34"/>
      <c r="F36" s="35"/>
      <c r="G36" s="26">
        <f>G37+G39+G41+G43</f>
        <v>1157.433</v>
      </c>
      <c r="H36" s="26">
        <f>H37+H39+H41+H43</f>
        <v>1153.3630000000001</v>
      </c>
      <c r="I36" s="22">
        <f t="shared" si="0"/>
        <v>99.648359775468649</v>
      </c>
    </row>
    <row r="37" spans="1:9" ht="54.75" customHeight="1" x14ac:dyDescent="0.25">
      <c r="A37" s="99" t="s">
        <v>146</v>
      </c>
      <c r="B37" s="101"/>
      <c r="C37" s="33"/>
      <c r="D37" s="33"/>
      <c r="E37" s="33" t="s">
        <v>147</v>
      </c>
      <c r="F37" s="36"/>
      <c r="G37" s="21">
        <f>G38</f>
        <v>14.544</v>
      </c>
      <c r="H37" s="21">
        <f>H38</f>
        <v>14.542999999999999</v>
      </c>
      <c r="I37" s="20">
        <f t="shared" si="0"/>
        <v>99.993124312431235</v>
      </c>
    </row>
    <row r="38" spans="1:9" ht="40.5" customHeight="1" x14ac:dyDescent="0.25">
      <c r="A38" s="99" t="s">
        <v>139</v>
      </c>
      <c r="B38" s="101"/>
      <c r="C38" s="33"/>
      <c r="D38" s="33"/>
      <c r="E38" s="33"/>
      <c r="F38" s="36" t="s">
        <v>101</v>
      </c>
      <c r="G38" s="21">
        <v>14.544</v>
      </c>
      <c r="H38" s="21">
        <v>14.542999999999999</v>
      </c>
      <c r="I38" s="20">
        <f t="shared" si="0"/>
        <v>99.993124312431235</v>
      </c>
    </row>
    <row r="39" spans="1:9" ht="67.5" customHeight="1" x14ac:dyDescent="0.25">
      <c r="A39" s="99" t="s">
        <v>148</v>
      </c>
      <c r="B39" s="101"/>
      <c r="C39" s="33"/>
      <c r="D39" s="33"/>
      <c r="E39" s="33" t="s">
        <v>149</v>
      </c>
      <c r="F39" s="36"/>
      <c r="G39" s="21">
        <f>G40</f>
        <v>40.057000000000002</v>
      </c>
      <c r="H39" s="21">
        <f>H40</f>
        <v>40.057000000000002</v>
      </c>
      <c r="I39" s="20">
        <f t="shared" si="0"/>
        <v>100</v>
      </c>
    </row>
    <row r="40" spans="1:9" ht="42.75" customHeight="1" x14ac:dyDescent="0.25">
      <c r="A40" s="99" t="s">
        <v>139</v>
      </c>
      <c r="B40" s="101"/>
      <c r="C40" s="33"/>
      <c r="D40" s="33"/>
      <c r="E40" s="33"/>
      <c r="F40" s="36" t="s">
        <v>101</v>
      </c>
      <c r="G40" s="21">
        <v>40.057000000000002</v>
      </c>
      <c r="H40" s="21">
        <v>40.057000000000002</v>
      </c>
      <c r="I40" s="20">
        <f t="shared" si="0"/>
        <v>100</v>
      </c>
    </row>
    <row r="41" spans="1:9" ht="79.5" customHeight="1" x14ac:dyDescent="0.25">
      <c r="A41" s="99" t="s">
        <v>150</v>
      </c>
      <c r="B41" s="101"/>
      <c r="C41" s="33"/>
      <c r="D41" s="33"/>
      <c r="E41" s="33" t="s">
        <v>151</v>
      </c>
      <c r="F41" s="36"/>
      <c r="G41" s="21">
        <f>G42</f>
        <v>316.81099999999998</v>
      </c>
      <c r="H41" s="21">
        <f>H42</f>
        <v>312.74200000000002</v>
      </c>
      <c r="I41" s="20">
        <f t="shared" si="0"/>
        <v>98.715638030245174</v>
      </c>
    </row>
    <row r="42" spans="1:9" ht="42.75" customHeight="1" x14ac:dyDescent="0.25">
      <c r="A42" s="99" t="s">
        <v>139</v>
      </c>
      <c r="B42" s="101"/>
      <c r="C42" s="33"/>
      <c r="D42" s="33"/>
      <c r="E42" s="33"/>
      <c r="F42" s="36" t="s">
        <v>101</v>
      </c>
      <c r="G42" s="21">
        <v>316.81099999999998</v>
      </c>
      <c r="H42" s="21">
        <v>312.74200000000002</v>
      </c>
      <c r="I42" s="20"/>
    </row>
    <row r="43" spans="1:9" ht="54" customHeight="1" x14ac:dyDescent="0.25">
      <c r="A43" s="99" t="s">
        <v>152</v>
      </c>
      <c r="B43" s="101"/>
      <c r="C43" s="33"/>
      <c r="D43" s="33"/>
      <c r="E43" s="33" t="s">
        <v>153</v>
      </c>
      <c r="F43" s="36"/>
      <c r="G43" s="21">
        <f>G44</f>
        <v>786.02099999999996</v>
      </c>
      <c r="H43" s="21">
        <f>H44</f>
        <v>786.02099999999996</v>
      </c>
      <c r="I43" s="20"/>
    </row>
    <row r="44" spans="1:9" ht="38.25" customHeight="1" x14ac:dyDescent="0.25">
      <c r="A44" s="99" t="s">
        <v>139</v>
      </c>
      <c r="B44" s="101"/>
      <c r="C44" s="33"/>
      <c r="D44" s="33"/>
      <c r="E44" s="33"/>
      <c r="F44" s="36" t="s">
        <v>101</v>
      </c>
      <c r="G44" s="21">
        <v>786.02099999999996</v>
      </c>
      <c r="H44" s="21">
        <v>786.02099999999996</v>
      </c>
      <c r="I44" s="20">
        <f t="shared" si="0"/>
        <v>100</v>
      </c>
    </row>
    <row r="45" spans="1:9" ht="15" customHeight="1" x14ac:dyDescent="0.25">
      <c r="A45" s="105" t="s">
        <v>53</v>
      </c>
      <c r="B45" s="106"/>
      <c r="C45" s="34" t="s">
        <v>96</v>
      </c>
      <c r="D45" s="34"/>
      <c r="E45" s="34"/>
      <c r="F45" s="35"/>
      <c r="G45" s="26">
        <f t="shared" ref="G45:G47" si="1">G46</f>
        <v>191.3</v>
      </c>
      <c r="H45" s="26">
        <f t="shared" ref="H45:H47" si="2">H46</f>
        <v>191.3</v>
      </c>
      <c r="I45" s="22">
        <f t="shared" si="0"/>
        <v>100</v>
      </c>
    </row>
    <row r="46" spans="1:9" ht="27.75" customHeight="1" x14ac:dyDescent="0.25">
      <c r="A46" s="105" t="s">
        <v>54</v>
      </c>
      <c r="B46" s="106"/>
      <c r="C46" s="34"/>
      <c r="D46" s="34" t="s">
        <v>98</v>
      </c>
      <c r="E46" s="34"/>
      <c r="F46" s="35"/>
      <c r="G46" s="26">
        <f t="shared" si="1"/>
        <v>191.3</v>
      </c>
      <c r="H46" s="26">
        <f t="shared" si="2"/>
        <v>191.3</v>
      </c>
      <c r="I46" s="22">
        <f t="shared" si="0"/>
        <v>100</v>
      </c>
    </row>
    <row r="47" spans="1:9" ht="54" customHeight="1" x14ac:dyDescent="0.25">
      <c r="A47" s="99" t="s">
        <v>154</v>
      </c>
      <c r="B47" s="101"/>
      <c r="C47" s="33"/>
      <c r="D47" s="33"/>
      <c r="E47" s="33" t="s">
        <v>155</v>
      </c>
      <c r="F47" s="36"/>
      <c r="G47" s="21">
        <f t="shared" si="1"/>
        <v>191.3</v>
      </c>
      <c r="H47" s="21">
        <f t="shared" si="2"/>
        <v>191.3</v>
      </c>
      <c r="I47" s="20">
        <f t="shared" ref="I47:I52" si="3">H47/G47*100</f>
        <v>100</v>
      </c>
    </row>
    <row r="48" spans="1:9" ht="41.25" customHeight="1" x14ac:dyDescent="0.25">
      <c r="A48" s="99" t="s">
        <v>134</v>
      </c>
      <c r="B48" s="101"/>
      <c r="C48" s="33"/>
      <c r="D48" s="33"/>
      <c r="E48" s="33"/>
      <c r="F48" s="36" t="s">
        <v>97</v>
      </c>
      <c r="G48" s="21">
        <v>191.3</v>
      </c>
      <c r="H48" s="21">
        <v>191.3</v>
      </c>
      <c r="I48" s="20">
        <f t="shared" si="3"/>
        <v>100</v>
      </c>
    </row>
    <row r="49" spans="1:9" ht="27" customHeight="1" x14ac:dyDescent="0.25">
      <c r="A49" s="105" t="s">
        <v>55</v>
      </c>
      <c r="B49" s="106"/>
      <c r="C49" s="34" t="s">
        <v>98</v>
      </c>
      <c r="D49" s="34"/>
      <c r="E49" s="34"/>
      <c r="F49" s="35"/>
      <c r="G49" s="26">
        <f>G50</f>
        <v>132.11000000000001</v>
      </c>
      <c r="H49" s="26">
        <f>H50</f>
        <v>132.11000000000001</v>
      </c>
      <c r="I49" s="22">
        <f t="shared" si="3"/>
        <v>100</v>
      </c>
    </row>
    <row r="50" spans="1:9" ht="54.75" customHeight="1" x14ac:dyDescent="0.25">
      <c r="A50" s="105" t="s">
        <v>115</v>
      </c>
      <c r="B50" s="106"/>
      <c r="C50" s="34"/>
      <c r="D50" s="34" t="s">
        <v>116</v>
      </c>
      <c r="E50" s="34"/>
      <c r="F50" s="35"/>
      <c r="G50" s="26">
        <f>G51+G53</f>
        <v>132.11000000000001</v>
      </c>
      <c r="H50" s="26">
        <f>H51+H53</f>
        <v>132.11000000000001</v>
      </c>
      <c r="I50" s="22">
        <f t="shared" si="3"/>
        <v>100</v>
      </c>
    </row>
    <row r="51" spans="1:9" ht="56.25" customHeight="1" x14ac:dyDescent="0.25">
      <c r="A51" s="99" t="s">
        <v>156</v>
      </c>
      <c r="B51" s="101"/>
      <c r="C51" s="33"/>
      <c r="D51" s="33"/>
      <c r="E51" s="33" t="s">
        <v>157</v>
      </c>
      <c r="F51" s="36"/>
      <c r="G51" s="21">
        <f>G52</f>
        <v>34.85</v>
      </c>
      <c r="H51" s="21">
        <f>H52</f>
        <v>34.85</v>
      </c>
      <c r="I51" s="20">
        <f t="shared" si="3"/>
        <v>100</v>
      </c>
    </row>
    <row r="52" spans="1:9" ht="42.75" customHeight="1" x14ac:dyDescent="0.25">
      <c r="A52" s="99" t="s">
        <v>139</v>
      </c>
      <c r="B52" s="101"/>
      <c r="C52" s="33"/>
      <c r="D52" s="33"/>
      <c r="E52" s="33"/>
      <c r="F52" s="36" t="s">
        <v>101</v>
      </c>
      <c r="G52" s="21">
        <v>34.85</v>
      </c>
      <c r="H52" s="21">
        <v>34.85</v>
      </c>
      <c r="I52" s="20">
        <f t="shared" si="3"/>
        <v>100</v>
      </c>
    </row>
    <row r="53" spans="1:9" ht="67.5" customHeight="1" x14ac:dyDescent="0.25">
      <c r="A53" s="99" t="s">
        <v>158</v>
      </c>
      <c r="B53" s="101"/>
      <c r="C53" s="33"/>
      <c r="D53" s="33"/>
      <c r="E53" s="42" t="s">
        <v>159</v>
      </c>
      <c r="F53" s="36"/>
      <c r="G53" s="21">
        <f>G54</f>
        <v>97.26</v>
      </c>
      <c r="H53" s="21">
        <f>H54</f>
        <v>97.26</v>
      </c>
      <c r="I53" s="20">
        <f t="shared" ref="I53:I78" si="4">H53/G53*100</f>
        <v>100</v>
      </c>
    </row>
    <row r="54" spans="1:9" ht="41.25" customHeight="1" x14ac:dyDescent="0.25">
      <c r="A54" s="99" t="s">
        <v>139</v>
      </c>
      <c r="B54" s="101"/>
      <c r="C54" s="33"/>
      <c r="D54" s="33"/>
      <c r="E54" s="33"/>
      <c r="F54" s="36" t="s">
        <v>101</v>
      </c>
      <c r="G54" s="21">
        <v>97.26</v>
      </c>
      <c r="H54" s="21">
        <v>97.26</v>
      </c>
      <c r="I54" s="20">
        <f t="shared" si="4"/>
        <v>100</v>
      </c>
    </row>
    <row r="55" spans="1:9" ht="15" customHeight="1" x14ac:dyDescent="0.25">
      <c r="A55" s="105" t="s">
        <v>63</v>
      </c>
      <c r="B55" s="106"/>
      <c r="C55" s="34" t="s">
        <v>100</v>
      </c>
      <c r="D55" s="34"/>
      <c r="E55" s="34"/>
      <c r="F55" s="35"/>
      <c r="G55" s="26">
        <f>G59+G64+G56</f>
        <v>5052.6859999999997</v>
      </c>
      <c r="H55" s="26">
        <f>H59+H64+H56</f>
        <v>4660.78</v>
      </c>
      <c r="I55" s="22">
        <f t="shared" si="4"/>
        <v>92.243610626110552</v>
      </c>
    </row>
    <row r="56" spans="1:9" ht="15" customHeight="1" x14ac:dyDescent="0.25">
      <c r="A56" s="105" t="s">
        <v>256</v>
      </c>
      <c r="B56" s="100"/>
      <c r="C56" s="34"/>
      <c r="D56" s="34" t="s">
        <v>96</v>
      </c>
      <c r="E56" s="34"/>
      <c r="F56" s="35"/>
      <c r="G56" s="26">
        <f>G57</f>
        <v>264.95400000000001</v>
      </c>
      <c r="H56" s="26">
        <f>H57</f>
        <v>264.95400000000001</v>
      </c>
      <c r="I56" s="20">
        <f t="shared" si="4"/>
        <v>100</v>
      </c>
    </row>
    <row r="57" spans="1:9" ht="41.25" customHeight="1" x14ac:dyDescent="0.25">
      <c r="A57" s="99" t="s">
        <v>226</v>
      </c>
      <c r="B57" s="100"/>
      <c r="C57" s="43"/>
      <c r="D57" s="43"/>
      <c r="E57" s="11" t="s">
        <v>227</v>
      </c>
      <c r="F57" s="57"/>
      <c r="G57" s="13">
        <f>G58</f>
        <v>264.95400000000001</v>
      </c>
      <c r="H57" s="13">
        <f>H58</f>
        <v>264.95400000000001</v>
      </c>
      <c r="I57" s="20">
        <f t="shared" si="4"/>
        <v>100</v>
      </c>
    </row>
    <row r="58" spans="1:9" ht="15" customHeight="1" x14ac:dyDescent="0.25">
      <c r="A58" s="99" t="s">
        <v>139</v>
      </c>
      <c r="B58" s="101"/>
      <c r="C58" s="43"/>
      <c r="E58" s="43"/>
      <c r="F58" s="44">
        <v>244</v>
      </c>
      <c r="G58" s="13">
        <v>264.95400000000001</v>
      </c>
      <c r="H58" s="21">
        <v>264.95400000000001</v>
      </c>
      <c r="I58" s="20">
        <f t="shared" si="4"/>
        <v>100</v>
      </c>
    </row>
    <row r="59" spans="1:9" ht="15" customHeight="1" x14ac:dyDescent="0.25">
      <c r="A59" s="105" t="s">
        <v>64</v>
      </c>
      <c r="B59" s="106"/>
      <c r="C59" s="34"/>
      <c r="D59" s="34" t="s">
        <v>116</v>
      </c>
      <c r="E59" s="34"/>
      <c r="F59" s="35"/>
      <c r="G59" s="26">
        <f>G60+G62</f>
        <v>4731.732</v>
      </c>
      <c r="H59" s="26">
        <f>H60+H62</f>
        <v>4379.0259999999998</v>
      </c>
      <c r="I59" s="22">
        <f t="shared" si="4"/>
        <v>92.54594300776121</v>
      </c>
    </row>
    <row r="60" spans="1:9" ht="55.5" customHeight="1" x14ac:dyDescent="0.25">
      <c r="A60" s="99" t="s">
        <v>160</v>
      </c>
      <c r="B60" s="101"/>
      <c r="C60" s="33"/>
      <c r="D60" s="33"/>
      <c r="E60" s="33" t="s">
        <v>161</v>
      </c>
      <c r="F60" s="36"/>
      <c r="G60" s="21">
        <f>G61</f>
        <v>3341.732</v>
      </c>
      <c r="H60" s="21">
        <f>H61</f>
        <v>3257.7669999999998</v>
      </c>
      <c r="I60" s="20">
        <f t="shared" si="4"/>
        <v>97.487380795348031</v>
      </c>
    </row>
    <row r="61" spans="1:9" ht="41.25" customHeight="1" x14ac:dyDescent="0.25">
      <c r="A61" s="99" t="s">
        <v>139</v>
      </c>
      <c r="B61" s="101"/>
      <c r="C61" s="33"/>
      <c r="D61" s="33"/>
      <c r="E61" s="33"/>
      <c r="F61" s="36" t="s">
        <v>101</v>
      </c>
      <c r="G61" s="21">
        <v>3341.732</v>
      </c>
      <c r="H61" s="21">
        <v>3257.7669999999998</v>
      </c>
      <c r="I61" s="20">
        <f t="shared" si="4"/>
        <v>97.487380795348031</v>
      </c>
    </row>
    <row r="62" spans="1:9" ht="41.25" customHeight="1" x14ac:dyDescent="0.25">
      <c r="A62" s="99" t="s">
        <v>220</v>
      </c>
      <c r="B62" s="100"/>
      <c r="C62" s="33"/>
      <c r="D62" s="33"/>
      <c r="E62" s="33" t="s">
        <v>221</v>
      </c>
      <c r="F62" s="36"/>
      <c r="G62" s="21">
        <f>G63</f>
        <v>1390</v>
      </c>
      <c r="H62" s="21">
        <f>H63</f>
        <v>1121.259</v>
      </c>
      <c r="I62" s="20">
        <f t="shared" si="4"/>
        <v>80.666115107913669</v>
      </c>
    </row>
    <row r="63" spans="1:9" ht="41.25" customHeight="1" x14ac:dyDescent="0.25">
      <c r="A63" s="99" t="s">
        <v>139</v>
      </c>
      <c r="B63" s="101"/>
      <c r="C63" s="33"/>
      <c r="D63" s="33"/>
      <c r="E63" s="33"/>
      <c r="F63" s="36" t="s">
        <v>101</v>
      </c>
      <c r="G63" s="21">
        <v>1390</v>
      </c>
      <c r="H63" s="21">
        <v>1121.259</v>
      </c>
      <c r="I63" s="20">
        <f t="shared" si="4"/>
        <v>80.666115107913669</v>
      </c>
    </row>
    <row r="64" spans="1:9" ht="15" customHeight="1" x14ac:dyDescent="0.25">
      <c r="A64" s="105" t="s">
        <v>65</v>
      </c>
      <c r="B64" s="106"/>
      <c r="C64" s="34"/>
      <c r="D64" s="34" t="s">
        <v>118</v>
      </c>
      <c r="E64" s="34"/>
      <c r="F64" s="35"/>
      <c r="G64" s="26">
        <f>G65</f>
        <v>56</v>
      </c>
      <c r="H64" s="26">
        <f>H65</f>
        <v>16.8</v>
      </c>
      <c r="I64" s="22">
        <f t="shared" si="4"/>
        <v>30</v>
      </c>
    </row>
    <row r="65" spans="1:9" ht="67.5" customHeight="1" x14ac:dyDescent="0.25">
      <c r="A65" s="99" t="s">
        <v>162</v>
      </c>
      <c r="B65" s="101"/>
      <c r="C65" s="33"/>
      <c r="D65" s="33"/>
      <c r="E65" s="33" t="s">
        <v>163</v>
      </c>
      <c r="F65" s="36"/>
      <c r="G65" s="21">
        <f>G66</f>
        <v>56</v>
      </c>
      <c r="H65" s="21">
        <f>H66</f>
        <v>16.8</v>
      </c>
      <c r="I65" s="20">
        <f t="shared" si="4"/>
        <v>30</v>
      </c>
    </row>
    <row r="66" spans="1:9" ht="41.25" customHeight="1" x14ac:dyDescent="0.25">
      <c r="A66" s="99" t="s">
        <v>139</v>
      </c>
      <c r="B66" s="101"/>
      <c r="C66" s="33"/>
      <c r="D66" s="33"/>
      <c r="E66" s="33"/>
      <c r="F66" s="36" t="s">
        <v>101</v>
      </c>
      <c r="G66" s="21">
        <v>56</v>
      </c>
      <c r="H66" s="21">
        <v>16.8</v>
      </c>
      <c r="I66" s="20">
        <f t="shared" si="4"/>
        <v>30</v>
      </c>
    </row>
    <row r="67" spans="1:9" x14ac:dyDescent="0.25">
      <c r="A67" s="105" t="s">
        <v>71</v>
      </c>
      <c r="B67" s="106"/>
      <c r="C67" s="34" t="s">
        <v>119</v>
      </c>
      <c r="D67" s="34"/>
      <c r="E67" s="34"/>
      <c r="F67" s="35"/>
      <c r="G67" s="26">
        <f>G68+G85+G94+G99</f>
        <v>11205.130999999999</v>
      </c>
      <c r="H67" s="26">
        <f>H68+H85+H94+H99</f>
        <v>10073.721</v>
      </c>
      <c r="I67" s="22">
        <f t="shared" si="4"/>
        <v>89.902750802288693</v>
      </c>
    </row>
    <row r="68" spans="1:9" ht="15" customHeight="1" x14ac:dyDescent="0.25">
      <c r="A68" s="105" t="s">
        <v>72</v>
      </c>
      <c r="B68" s="106"/>
      <c r="C68" s="34"/>
      <c r="D68" s="34" t="s">
        <v>94</v>
      </c>
      <c r="E68" s="34"/>
      <c r="F68" s="35"/>
      <c r="G68" s="26">
        <f>G79+G69+G71+G75+G77+G81+G83+G73</f>
        <v>4447.66</v>
      </c>
      <c r="H68" s="26">
        <f>H79+H69+H71+H75+H77+H81+H83+H73</f>
        <v>3844.9300000000003</v>
      </c>
      <c r="I68" s="22">
        <f t="shared" si="4"/>
        <v>86.44837959736131</v>
      </c>
    </row>
    <row r="69" spans="1:9" ht="80.25" customHeight="1" x14ac:dyDescent="0.25">
      <c r="A69" s="99" t="s">
        <v>164</v>
      </c>
      <c r="B69" s="104"/>
      <c r="C69" s="33"/>
      <c r="D69" s="33"/>
      <c r="E69" s="33" t="s">
        <v>165</v>
      </c>
      <c r="F69" s="36"/>
      <c r="G69" s="21">
        <f>G70</f>
        <v>94.64</v>
      </c>
      <c r="H69" s="21">
        <f>H70</f>
        <v>94.64</v>
      </c>
      <c r="I69" s="20">
        <f t="shared" si="4"/>
        <v>100</v>
      </c>
    </row>
    <row r="70" spans="1:9" ht="54" customHeight="1" x14ac:dyDescent="0.25">
      <c r="A70" s="99" t="s">
        <v>166</v>
      </c>
      <c r="B70" s="100"/>
      <c r="C70" s="33"/>
      <c r="D70" s="33"/>
      <c r="E70" s="33"/>
      <c r="F70" s="36" t="s">
        <v>167</v>
      </c>
      <c r="G70" s="21">
        <v>94.64</v>
      </c>
      <c r="H70" s="21">
        <v>94.64</v>
      </c>
      <c r="I70" s="20">
        <f t="shared" si="4"/>
        <v>100</v>
      </c>
    </row>
    <row r="71" spans="1:9" ht="78.75" customHeight="1" x14ac:dyDescent="0.25">
      <c r="A71" s="99" t="s">
        <v>168</v>
      </c>
      <c r="B71" s="104"/>
      <c r="C71" s="33"/>
      <c r="D71" s="33"/>
      <c r="E71" s="33" t="s">
        <v>169</v>
      </c>
      <c r="F71" s="36"/>
      <c r="G71" s="21">
        <f>G72</f>
        <v>1013.1</v>
      </c>
      <c r="H71" s="21">
        <f>H72</f>
        <v>1013.1</v>
      </c>
      <c r="I71" s="20">
        <f t="shared" si="4"/>
        <v>100</v>
      </c>
    </row>
    <row r="72" spans="1:9" ht="54" customHeight="1" x14ac:dyDescent="0.25">
      <c r="A72" s="99" t="s">
        <v>166</v>
      </c>
      <c r="B72" s="100"/>
      <c r="C72" s="33"/>
      <c r="D72" s="33"/>
      <c r="E72" s="33"/>
      <c r="F72" s="36" t="s">
        <v>167</v>
      </c>
      <c r="G72" s="21">
        <v>1013.1</v>
      </c>
      <c r="H72" s="21">
        <v>1013.1</v>
      </c>
      <c r="I72" s="20">
        <f t="shared" si="4"/>
        <v>100</v>
      </c>
    </row>
    <row r="73" spans="1:9" ht="54" customHeight="1" x14ac:dyDescent="0.25">
      <c r="A73" s="99" t="s">
        <v>257</v>
      </c>
      <c r="B73" s="100"/>
      <c r="C73" s="33"/>
      <c r="D73" s="33"/>
      <c r="E73" s="33" t="s">
        <v>258</v>
      </c>
      <c r="F73" s="36"/>
      <c r="G73" s="21">
        <f>G74</f>
        <v>1798.16</v>
      </c>
      <c r="H73" s="21">
        <f>H74</f>
        <v>1798.16</v>
      </c>
      <c r="I73" s="20">
        <f t="shared" si="4"/>
        <v>100</v>
      </c>
    </row>
    <row r="74" spans="1:9" ht="54" customHeight="1" x14ac:dyDescent="0.25">
      <c r="A74" s="99" t="s">
        <v>166</v>
      </c>
      <c r="B74" s="100"/>
      <c r="C74" s="33"/>
      <c r="D74" s="33"/>
      <c r="E74" s="33"/>
      <c r="F74" s="36" t="s">
        <v>167</v>
      </c>
      <c r="G74" s="21">
        <v>1798.16</v>
      </c>
      <c r="H74" s="21">
        <v>1798.16</v>
      </c>
      <c r="I74" s="20">
        <f t="shared" si="4"/>
        <v>100</v>
      </c>
    </row>
    <row r="75" spans="1:9" ht="54" customHeight="1" x14ac:dyDescent="0.25">
      <c r="A75" s="99" t="s">
        <v>222</v>
      </c>
      <c r="B75" s="104"/>
      <c r="C75" s="33"/>
      <c r="D75" s="33"/>
      <c r="E75" s="33" t="s">
        <v>223</v>
      </c>
      <c r="F75" s="36"/>
      <c r="G75" s="21">
        <f>G76</f>
        <v>42</v>
      </c>
      <c r="H75" s="21">
        <f>H76</f>
        <v>0</v>
      </c>
      <c r="I75" s="20">
        <f t="shared" si="4"/>
        <v>0</v>
      </c>
    </row>
    <row r="76" spans="1:9" ht="54" customHeight="1" x14ac:dyDescent="0.25">
      <c r="A76" s="99" t="s">
        <v>166</v>
      </c>
      <c r="B76" s="100"/>
      <c r="C76" s="33"/>
      <c r="D76" s="33"/>
      <c r="E76" s="33"/>
      <c r="F76" s="36" t="s">
        <v>167</v>
      </c>
      <c r="G76" s="21">
        <v>42</v>
      </c>
      <c r="H76" s="21">
        <v>0</v>
      </c>
      <c r="I76" s="20">
        <f t="shared" si="4"/>
        <v>0</v>
      </c>
    </row>
    <row r="77" spans="1:9" ht="54" customHeight="1" x14ac:dyDescent="0.25">
      <c r="A77" s="99" t="s">
        <v>224</v>
      </c>
      <c r="B77" s="104"/>
      <c r="C77" s="33"/>
      <c r="D77" s="33"/>
      <c r="E77" s="33" t="s">
        <v>225</v>
      </c>
      <c r="F77" s="36"/>
      <c r="G77" s="21">
        <f>G78</f>
        <v>37.799999999999997</v>
      </c>
      <c r="H77" s="21">
        <f>H78</f>
        <v>0</v>
      </c>
      <c r="I77" s="20">
        <f t="shared" si="4"/>
        <v>0</v>
      </c>
    </row>
    <row r="78" spans="1:9" ht="54" customHeight="1" x14ac:dyDescent="0.25">
      <c r="A78" s="99" t="s">
        <v>166</v>
      </c>
      <c r="B78" s="100"/>
      <c r="C78" s="33"/>
      <c r="D78" s="33"/>
      <c r="E78" s="33"/>
      <c r="F78" s="36" t="s">
        <v>167</v>
      </c>
      <c r="G78" s="21">
        <v>37.799999999999997</v>
      </c>
      <c r="H78" s="21">
        <v>0</v>
      </c>
      <c r="I78" s="20">
        <f t="shared" si="4"/>
        <v>0</v>
      </c>
    </row>
    <row r="79" spans="1:9" ht="55.5" customHeight="1" x14ac:dyDescent="0.25">
      <c r="A79" s="99" t="s">
        <v>170</v>
      </c>
      <c r="B79" s="101"/>
      <c r="C79" s="33"/>
      <c r="D79" s="33"/>
      <c r="E79" s="33" t="s">
        <v>171</v>
      </c>
      <c r="F79" s="36"/>
      <c r="G79" s="21">
        <f>G80</f>
        <v>688.2</v>
      </c>
      <c r="H79" s="21">
        <f>H80</f>
        <v>423.43200000000002</v>
      </c>
      <c r="I79" s="20">
        <f>I80</f>
        <v>61.527462946817778</v>
      </c>
    </row>
    <row r="80" spans="1:9" ht="41.25" customHeight="1" x14ac:dyDescent="0.25">
      <c r="A80" s="99" t="s">
        <v>139</v>
      </c>
      <c r="B80" s="101"/>
      <c r="C80" s="33"/>
      <c r="D80" s="33"/>
      <c r="E80" s="33"/>
      <c r="F80" s="36" t="s">
        <v>101</v>
      </c>
      <c r="G80" s="21">
        <v>688.2</v>
      </c>
      <c r="H80" s="21">
        <v>423.43200000000002</v>
      </c>
      <c r="I80" s="20">
        <f t="shared" ref="I80:I104" si="5">H80/G80*100</f>
        <v>61.527462946817778</v>
      </c>
    </row>
    <row r="81" spans="1:9" ht="27.75" customHeight="1" x14ac:dyDescent="0.25">
      <c r="A81" s="102" t="s">
        <v>245</v>
      </c>
      <c r="B81" s="103"/>
      <c r="C81" s="33"/>
      <c r="D81" s="33"/>
      <c r="E81" s="33" t="s">
        <v>244</v>
      </c>
      <c r="F81" s="36"/>
      <c r="G81" s="21">
        <f>G82</f>
        <v>50</v>
      </c>
      <c r="H81" s="21">
        <f>H82</f>
        <v>50</v>
      </c>
      <c r="I81" s="20">
        <f t="shared" si="5"/>
        <v>100</v>
      </c>
    </row>
    <row r="82" spans="1:9" ht="41.25" customHeight="1" x14ac:dyDescent="0.25">
      <c r="A82" s="99" t="s">
        <v>139</v>
      </c>
      <c r="B82" s="101"/>
      <c r="C82" s="33"/>
      <c r="D82" s="33"/>
      <c r="E82" s="33"/>
      <c r="F82" s="36" t="s">
        <v>101</v>
      </c>
      <c r="G82" s="21">
        <v>50</v>
      </c>
      <c r="H82" s="21">
        <v>50</v>
      </c>
      <c r="I82" s="20">
        <f t="shared" si="5"/>
        <v>100</v>
      </c>
    </row>
    <row r="83" spans="1:9" ht="41.25" customHeight="1" x14ac:dyDescent="0.25">
      <c r="A83" s="99" t="s">
        <v>246</v>
      </c>
      <c r="B83" s="100"/>
      <c r="C83" s="33"/>
      <c r="D83" s="33"/>
      <c r="E83" s="33" t="s">
        <v>247</v>
      </c>
      <c r="F83" s="36"/>
      <c r="G83" s="21">
        <f>G84</f>
        <v>723.76</v>
      </c>
      <c r="H83" s="21">
        <f>H84</f>
        <v>465.59800000000001</v>
      </c>
      <c r="I83" s="20">
        <f t="shared" si="5"/>
        <v>64.330441030175763</v>
      </c>
    </row>
    <row r="84" spans="1:9" ht="41.25" customHeight="1" x14ac:dyDescent="0.25">
      <c r="A84" s="99" t="s">
        <v>139</v>
      </c>
      <c r="B84" s="101"/>
      <c r="C84" s="33"/>
      <c r="D84" s="33"/>
      <c r="E84" s="33"/>
      <c r="F84" s="36" t="s">
        <v>101</v>
      </c>
      <c r="G84" s="21">
        <v>723.76</v>
      </c>
      <c r="H84" s="21">
        <v>465.59800000000001</v>
      </c>
      <c r="I84" s="20">
        <f t="shared" si="5"/>
        <v>64.330441030175763</v>
      </c>
    </row>
    <row r="85" spans="1:9" ht="15" customHeight="1" x14ac:dyDescent="0.25">
      <c r="A85" s="105" t="s">
        <v>73</v>
      </c>
      <c r="B85" s="106"/>
      <c r="C85" s="34"/>
      <c r="D85" s="34" t="s">
        <v>96</v>
      </c>
      <c r="E85" s="34"/>
      <c r="F85" s="35"/>
      <c r="G85" s="26">
        <f>G86+G88+G90+G92</f>
        <v>2311.9360000000001</v>
      </c>
      <c r="H85" s="26">
        <f>H86+H88+H90+H92</f>
        <v>2057.2289999999998</v>
      </c>
      <c r="I85" s="22">
        <f t="shared" si="5"/>
        <v>88.982956275606227</v>
      </c>
    </row>
    <row r="86" spans="1:9" ht="67.5" customHeight="1" x14ac:dyDescent="0.25">
      <c r="A86" s="99" t="s">
        <v>120</v>
      </c>
      <c r="B86" s="101"/>
      <c r="C86" s="33"/>
      <c r="D86" s="33"/>
      <c r="E86" s="42" t="s">
        <v>172</v>
      </c>
      <c r="F86" s="36"/>
      <c r="G86" s="21">
        <f>G87</f>
        <v>599.47500000000002</v>
      </c>
      <c r="H86" s="21">
        <f>H87</f>
        <v>371.363</v>
      </c>
      <c r="I86" s="20">
        <f t="shared" si="5"/>
        <v>61.948037866466485</v>
      </c>
    </row>
    <row r="87" spans="1:9" ht="54" customHeight="1" x14ac:dyDescent="0.25">
      <c r="A87" s="99" t="s">
        <v>173</v>
      </c>
      <c r="B87" s="101"/>
      <c r="C87" s="33"/>
      <c r="D87" s="33"/>
      <c r="E87" s="33"/>
      <c r="F87" s="36" t="s">
        <v>174</v>
      </c>
      <c r="G87" s="21">
        <v>599.47500000000002</v>
      </c>
      <c r="H87" s="21">
        <v>371.363</v>
      </c>
      <c r="I87" s="20">
        <f t="shared" si="5"/>
        <v>61.948037866466485</v>
      </c>
    </row>
    <row r="88" spans="1:9" ht="80.25" customHeight="1" x14ac:dyDescent="0.25">
      <c r="A88" s="99" t="s">
        <v>175</v>
      </c>
      <c r="B88" s="100"/>
      <c r="C88" s="33"/>
      <c r="D88" s="33"/>
      <c r="E88" s="33" t="s">
        <v>176</v>
      </c>
      <c r="F88" s="36"/>
      <c r="G88" s="21">
        <f>G89</f>
        <v>707.85900000000004</v>
      </c>
      <c r="H88" s="21">
        <f>H89</f>
        <v>681.26400000000001</v>
      </c>
      <c r="I88" s="20">
        <f t="shared" si="5"/>
        <v>96.242895830949379</v>
      </c>
    </row>
    <row r="89" spans="1:9" ht="41.25" customHeight="1" x14ac:dyDescent="0.25">
      <c r="A89" s="99" t="s">
        <v>139</v>
      </c>
      <c r="B89" s="101"/>
      <c r="C89" s="43"/>
      <c r="E89" s="43"/>
      <c r="F89" s="44">
        <v>244</v>
      </c>
      <c r="G89" s="13">
        <v>707.85900000000004</v>
      </c>
      <c r="H89" s="21">
        <v>681.26400000000001</v>
      </c>
      <c r="I89" s="20">
        <f t="shared" si="5"/>
        <v>96.242895830949379</v>
      </c>
    </row>
    <row r="90" spans="1:9" ht="41.25" customHeight="1" x14ac:dyDescent="0.25">
      <c r="A90" s="99" t="s">
        <v>259</v>
      </c>
      <c r="B90" s="101"/>
      <c r="C90" s="43"/>
      <c r="D90" s="74"/>
      <c r="E90" s="75" t="s">
        <v>260</v>
      </c>
      <c r="F90" s="57"/>
      <c r="G90" s="13">
        <f>G91</f>
        <v>954.37199999999996</v>
      </c>
      <c r="H90" s="21">
        <f>H91</f>
        <v>954.37199999999996</v>
      </c>
      <c r="I90" s="20">
        <f t="shared" si="5"/>
        <v>100</v>
      </c>
    </row>
    <row r="91" spans="1:9" ht="15.75" customHeight="1" x14ac:dyDescent="0.25">
      <c r="A91" s="99" t="s">
        <v>106</v>
      </c>
      <c r="B91" s="101"/>
      <c r="C91" s="33"/>
      <c r="D91" s="33"/>
      <c r="E91" s="33"/>
      <c r="F91" s="36" t="s">
        <v>107</v>
      </c>
      <c r="G91" s="13">
        <v>954.37199999999996</v>
      </c>
      <c r="H91" s="21">
        <v>954.37199999999996</v>
      </c>
      <c r="I91" s="20">
        <f t="shared" si="5"/>
        <v>100</v>
      </c>
    </row>
    <row r="92" spans="1:9" ht="41.25" customHeight="1" x14ac:dyDescent="0.25">
      <c r="A92" s="99" t="s">
        <v>259</v>
      </c>
      <c r="B92" s="101"/>
      <c r="C92" s="43"/>
      <c r="D92" s="43"/>
      <c r="E92" s="12" t="s">
        <v>229</v>
      </c>
      <c r="F92" s="57"/>
      <c r="G92" s="13">
        <f>G93</f>
        <v>50.23</v>
      </c>
      <c r="H92" s="21">
        <f>H93</f>
        <v>50.23</v>
      </c>
      <c r="I92" s="20">
        <f t="shared" si="5"/>
        <v>100</v>
      </c>
    </row>
    <row r="93" spans="1:9" ht="17.25" customHeight="1" x14ac:dyDescent="0.25">
      <c r="A93" s="99" t="s">
        <v>106</v>
      </c>
      <c r="B93" s="101"/>
      <c r="C93" s="33"/>
      <c r="D93" s="33"/>
      <c r="E93" s="33"/>
      <c r="F93" s="36" t="s">
        <v>107</v>
      </c>
      <c r="G93" s="13">
        <v>50.23</v>
      </c>
      <c r="H93" s="21">
        <v>50.23</v>
      </c>
      <c r="I93" s="20">
        <f t="shared" si="5"/>
        <v>100</v>
      </c>
    </row>
    <row r="94" spans="1:9" ht="15" customHeight="1" x14ac:dyDescent="0.25">
      <c r="A94" s="105" t="s">
        <v>74</v>
      </c>
      <c r="B94" s="106"/>
      <c r="C94" s="34"/>
      <c r="D94" s="34" t="s">
        <v>98</v>
      </c>
      <c r="E94" s="34"/>
      <c r="F94" s="35"/>
      <c r="G94" s="26">
        <f>G95+G97</f>
        <v>3142.107</v>
      </c>
      <c r="H94" s="26">
        <f>H95+H97</f>
        <v>2923.6419999999998</v>
      </c>
      <c r="I94" s="22">
        <f t="shared" si="5"/>
        <v>93.04718139770543</v>
      </c>
    </row>
    <row r="95" spans="1:9" ht="54.75" customHeight="1" x14ac:dyDescent="0.25">
      <c r="A95" s="99" t="s">
        <v>177</v>
      </c>
      <c r="B95" s="101"/>
      <c r="C95" s="33"/>
      <c r="D95" s="33"/>
      <c r="E95" s="33" t="s">
        <v>228</v>
      </c>
      <c r="F95" s="36"/>
      <c r="G95" s="21">
        <f>G96</f>
        <v>984.08399999999995</v>
      </c>
      <c r="H95" s="21">
        <f>H96</f>
        <v>839.76</v>
      </c>
      <c r="I95" s="20">
        <f t="shared" si="5"/>
        <v>85.334178789615521</v>
      </c>
    </row>
    <row r="96" spans="1:9" ht="38.25" customHeight="1" x14ac:dyDescent="0.25">
      <c r="A96" s="99" t="s">
        <v>139</v>
      </c>
      <c r="B96" s="101"/>
      <c r="C96" s="33"/>
      <c r="D96" s="33"/>
      <c r="E96" s="33"/>
      <c r="F96" s="36" t="s">
        <v>101</v>
      </c>
      <c r="G96" s="21">
        <v>984.08399999999995</v>
      </c>
      <c r="H96" s="21">
        <v>839.76</v>
      </c>
      <c r="I96" s="20">
        <f t="shared" si="5"/>
        <v>85.334178789615521</v>
      </c>
    </row>
    <row r="97" spans="1:9" ht="55.5" customHeight="1" x14ac:dyDescent="0.25">
      <c r="A97" s="99" t="s">
        <v>178</v>
      </c>
      <c r="B97" s="101"/>
      <c r="C97" s="33"/>
      <c r="D97" s="33"/>
      <c r="E97" s="33" t="s">
        <v>179</v>
      </c>
      <c r="F97" s="36"/>
      <c r="G97" s="21">
        <f>G98</f>
        <v>2158.0230000000001</v>
      </c>
      <c r="H97" s="21">
        <f>H98</f>
        <v>2083.8820000000001</v>
      </c>
      <c r="I97" s="20">
        <f t="shared" si="5"/>
        <v>96.564401769582616</v>
      </c>
    </row>
    <row r="98" spans="1:9" ht="39.75" customHeight="1" x14ac:dyDescent="0.25">
      <c r="A98" s="99" t="s">
        <v>139</v>
      </c>
      <c r="B98" s="101"/>
      <c r="C98" s="33"/>
      <c r="D98" s="33"/>
      <c r="E98" s="33"/>
      <c r="F98" s="36" t="s">
        <v>101</v>
      </c>
      <c r="G98" s="21">
        <v>2158.0230000000001</v>
      </c>
      <c r="H98" s="21">
        <v>2083.8820000000001</v>
      </c>
      <c r="I98" s="20">
        <f t="shared" si="5"/>
        <v>96.564401769582616</v>
      </c>
    </row>
    <row r="99" spans="1:9" ht="30" customHeight="1" x14ac:dyDescent="0.25">
      <c r="A99" s="105" t="s">
        <v>75</v>
      </c>
      <c r="B99" s="106"/>
      <c r="C99" s="34"/>
      <c r="D99" s="34" t="s">
        <v>119</v>
      </c>
      <c r="E99" s="34"/>
      <c r="F99" s="35"/>
      <c r="G99" s="26">
        <f>G100+G102+G104</f>
        <v>1303.4279999999999</v>
      </c>
      <c r="H99" s="26">
        <f>H100+H102+H104</f>
        <v>1247.92</v>
      </c>
      <c r="I99" s="22">
        <f t="shared" si="5"/>
        <v>95.741383490304045</v>
      </c>
    </row>
    <row r="100" spans="1:9" ht="54" customHeight="1" x14ac:dyDescent="0.25">
      <c r="A100" s="99" t="s">
        <v>180</v>
      </c>
      <c r="B100" s="101"/>
      <c r="C100" s="33"/>
      <c r="D100" s="33"/>
      <c r="E100" s="33" t="s">
        <v>181</v>
      </c>
      <c r="F100" s="36"/>
      <c r="G100" s="21">
        <f>G101</f>
        <v>846.64300000000003</v>
      </c>
      <c r="H100" s="21">
        <f>H101</f>
        <v>791.13499999999999</v>
      </c>
      <c r="I100" s="20">
        <f t="shared" si="5"/>
        <v>93.44375374272272</v>
      </c>
    </row>
    <row r="101" spans="1:9" ht="52.5" customHeight="1" x14ac:dyDescent="0.25">
      <c r="A101" s="99" t="s">
        <v>182</v>
      </c>
      <c r="B101" s="101"/>
      <c r="C101" s="33"/>
      <c r="D101" s="33"/>
      <c r="E101" s="33"/>
      <c r="F101" s="36" t="s">
        <v>117</v>
      </c>
      <c r="G101" s="21">
        <v>846.64300000000003</v>
      </c>
      <c r="H101" s="21">
        <v>791.13499999999999</v>
      </c>
      <c r="I101" s="20">
        <f t="shared" si="5"/>
        <v>93.44375374272272</v>
      </c>
    </row>
    <row r="102" spans="1:9" ht="53.25" customHeight="1" x14ac:dyDescent="0.25">
      <c r="A102" s="99" t="s">
        <v>183</v>
      </c>
      <c r="B102" s="101"/>
      <c r="C102" s="33"/>
      <c r="D102" s="45"/>
      <c r="E102" s="33" t="s">
        <v>229</v>
      </c>
      <c r="F102" s="46"/>
      <c r="G102" s="21">
        <f>G103</f>
        <v>330.16500000000002</v>
      </c>
      <c r="H102" s="21">
        <f>H103</f>
        <v>330.16500000000002</v>
      </c>
      <c r="I102" s="20">
        <f t="shared" si="5"/>
        <v>100</v>
      </c>
    </row>
    <row r="103" spans="1:9" ht="13.5" customHeight="1" x14ac:dyDescent="0.25">
      <c r="A103" s="99" t="s">
        <v>106</v>
      </c>
      <c r="B103" s="101"/>
      <c r="C103" s="33"/>
      <c r="D103" s="33"/>
      <c r="E103" s="33"/>
      <c r="F103" s="36" t="s">
        <v>107</v>
      </c>
      <c r="G103" s="21">
        <v>330.16500000000002</v>
      </c>
      <c r="H103" s="21">
        <v>330.16500000000002</v>
      </c>
      <c r="I103" s="20">
        <f t="shared" si="5"/>
        <v>100</v>
      </c>
    </row>
    <row r="104" spans="1:9" ht="66" customHeight="1" x14ac:dyDescent="0.25">
      <c r="A104" s="99" t="s">
        <v>184</v>
      </c>
      <c r="B104" s="101"/>
      <c r="C104" s="33"/>
      <c r="D104" s="45"/>
      <c r="E104" s="33" t="s">
        <v>185</v>
      </c>
      <c r="F104" s="46"/>
      <c r="G104" s="21">
        <f>G105</f>
        <v>126.62</v>
      </c>
      <c r="H104" s="21">
        <f>H105</f>
        <v>126.62</v>
      </c>
      <c r="I104" s="20">
        <f t="shared" si="5"/>
        <v>100</v>
      </c>
    </row>
    <row r="105" spans="1:9" ht="12" customHeight="1" x14ac:dyDescent="0.25">
      <c r="A105" s="99" t="s">
        <v>106</v>
      </c>
      <c r="B105" s="101"/>
      <c r="C105" s="33"/>
      <c r="D105" s="33"/>
      <c r="E105" s="33"/>
      <c r="F105" s="36" t="s">
        <v>107</v>
      </c>
      <c r="G105" s="47">
        <v>126.62</v>
      </c>
      <c r="H105" s="21">
        <v>126.62</v>
      </c>
      <c r="I105" s="20">
        <f t="shared" ref="I105:I122" si="6">H105/G105*100</f>
        <v>100</v>
      </c>
    </row>
    <row r="106" spans="1:9" ht="15" customHeight="1" x14ac:dyDescent="0.25">
      <c r="A106" s="105" t="s">
        <v>80</v>
      </c>
      <c r="B106" s="106"/>
      <c r="C106" s="34" t="s">
        <v>121</v>
      </c>
      <c r="D106" s="34"/>
      <c r="E106" s="34"/>
      <c r="F106" s="35"/>
      <c r="G106" s="26">
        <f>G107</f>
        <v>229.36</v>
      </c>
      <c r="H106" s="26">
        <f>H107</f>
        <v>229.36</v>
      </c>
      <c r="I106" s="22">
        <f t="shared" si="6"/>
        <v>100</v>
      </c>
    </row>
    <row r="107" spans="1:9" ht="30" customHeight="1" x14ac:dyDescent="0.25">
      <c r="A107" s="105" t="s">
        <v>81</v>
      </c>
      <c r="B107" s="106"/>
      <c r="C107" s="34"/>
      <c r="D107" s="34" t="s">
        <v>121</v>
      </c>
      <c r="E107" s="34"/>
      <c r="F107" s="35"/>
      <c r="G107" s="26">
        <f>G108+G110+G112+G114</f>
        <v>229.36</v>
      </c>
      <c r="H107" s="26">
        <f>H108+H110+H112+H114</f>
        <v>229.36</v>
      </c>
      <c r="I107" s="22">
        <f t="shared" si="6"/>
        <v>100</v>
      </c>
    </row>
    <row r="108" spans="1:9" ht="43.5" customHeight="1" x14ac:dyDescent="0.25">
      <c r="A108" s="99" t="s">
        <v>186</v>
      </c>
      <c r="B108" s="101"/>
      <c r="C108" s="33"/>
      <c r="D108" s="33"/>
      <c r="E108" s="33" t="s">
        <v>187</v>
      </c>
      <c r="F108" s="36"/>
      <c r="G108" s="21">
        <f>G109</f>
        <v>13.5</v>
      </c>
      <c r="H108" s="21">
        <f>H109</f>
        <v>13.5</v>
      </c>
      <c r="I108" s="20">
        <f t="shared" si="6"/>
        <v>100</v>
      </c>
    </row>
    <row r="109" spans="1:9" ht="15" customHeight="1" x14ac:dyDescent="0.25">
      <c r="A109" s="99" t="s">
        <v>122</v>
      </c>
      <c r="B109" s="101"/>
      <c r="C109" s="33"/>
      <c r="D109" s="33"/>
      <c r="E109" s="33"/>
      <c r="F109" s="36" t="s">
        <v>123</v>
      </c>
      <c r="G109" s="21">
        <v>13.5</v>
      </c>
      <c r="H109" s="21">
        <v>13.5</v>
      </c>
      <c r="I109" s="20">
        <f t="shared" si="6"/>
        <v>100</v>
      </c>
    </row>
    <row r="110" spans="1:9" ht="120.75" customHeight="1" x14ac:dyDescent="0.25">
      <c r="A110" s="99" t="s">
        <v>188</v>
      </c>
      <c r="B110" s="101"/>
      <c r="C110" s="33"/>
      <c r="D110" s="33"/>
      <c r="E110" s="33" t="s">
        <v>189</v>
      </c>
      <c r="F110" s="36"/>
      <c r="G110" s="21">
        <f>G111</f>
        <v>158.86000000000001</v>
      </c>
      <c r="H110" s="21">
        <f>H111</f>
        <v>158.86000000000001</v>
      </c>
      <c r="I110" s="20">
        <f t="shared" si="6"/>
        <v>100</v>
      </c>
    </row>
    <row r="111" spans="1:9" ht="15" customHeight="1" x14ac:dyDescent="0.25">
      <c r="A111" s="99" t="s">
        <v>106</v>
      </c>
      <c r="B111" s="101"/>
      <c r="C111" s="33"/>
      <c r="D111" s="33"/>
      <c r="E111" s="33"/>
      <c r="F111" s="36" t="s">
        <v>107</v>
      </c>
      <c r="G111" s="21">
        <v>158.86000000000001</v>
      </c>
      <c r="H111" s="21">
        <v>158.86000000000001</v>
      </c>
      <c r="I111" s="20">
        <f t="shared" si="6"/>
        <v>100</v>
      </c>
    </row>
    <row r="112" spans="1:9" ht="120.75" customHeight="1" x14ac:dyDescent="0.25">
      <c r="A112" s="99" t="s">
        <v>190</v>
      </c>
      <c r="B112" s="101"/>
      <c r="C112" s="33"/>
      <c r="D112" s="33"/>
      <c r="E112" s="33" t="s">
        <v>191</v>
      </c>
      <c r="F112" s="36"/>
      <c r="G112" s="21">
        <f>G113</f>
        <v>40</v>
      </c>
      <c r="H112" s="21">
        <f>H113</f>
        <v>40</v>
      </c>
      <c r="I112" s="20">
        <f t="shared" si="6"/>
        <v>100</v>
      </c>
    </row>
    <row r="113" spans="1:9" ht="15" customHeight="1" x14ac:dyDescent="0.25">
      <c r="A113" s="99" t="s">
        <v>106</v>
      </c>
      <c r="B113" s="101"/>
      <c r="C113" s="33"/>
      <c r="D113" s="33"/>
      <c r="E113" s="33"/>
      <c r="F113" s="36" t="s">
        <v>107</v>
      </c>
      <c r="G113" s="21">
        <v>40</v>
      </c>
      <c r="H113" s="21">
        <v>40</v>
      </c>
      <c r="I113" s="20">
        <f t="shared" si="6"/>
        <v>100</v>
      </c>
    </row>
    <row r="114" spans="1:9" ht="143.25" customHeight="1" x14ac:dyDescent="0.25">
      <c r="A114" s="99" t="s">
        <v>192</v>
      </c>
      <c r="B114" s="101"/>
      <c r="C114" s="33"/>
      <c r="D114" s="33"/>
      <c r="E114" s="33" t="s">
        <v>193</v>
      </c>
      <c r="F114" s="36"/>
      <c r="G114" s="21">
        <f>G115</f>
        <v>17</v>
      </c>
      <c r="H114" s="21">
        <f>H115</f>
        <v>17</v>
      </c>
      <c r="I114" s="20">
        <f t="shared" si="6"/>
        <v>100</v>
      </c>
    </row>
    <row r="115" spans="1:9" ht="15" customHeight="1" x14ac:dyDescent="0.25">
      <c r="A115" s="99" t="s">
        <v>106</v>
      </c>
      <c r="B115" s="101"/>
      <c r="C115" s="33"/>
      <c r="D115" s="33"/>
      <c r="E115" s="33"/>
      <c r="F115" s="36" t="s">
        <v>107</v>
      </c>
      <c r="G115" s="21">
        <v>17</v>
      </c>
      <c r="H115" s="21">
        <v>17</v>
      </c>
      <c r="I115" s="20">
        <f t="shared" si="6"/>
        <v>100</v>
      </c>
    </row>
    <row r="116" spans="1:9" ht="29.25" customHeight="1" x14ac:dyDescent="0.25">
      <c r="A116" s="105" t="s">
        <v>124</v>
      </c>
      <c r="B116" s="106"/>
      <c r="C116" s="34" t="s">
        <v>125</v>
      </c>
      <c r="D116" s="34"/>
      <c r="E116" s="34"/>
      <c r="F116" s="35"/>
      <c r="G116" s="26">
        <f>G117</f>
        <v>530.23199999999997</v>
      </c>
      <c r="H116" s="26">
        <f>H117</f>
        <v>530.23199999999997</v>
      </c>
      <c r="I116" s="22">
        <f t="shared" si="6"/>
        <v>100</v>
      </c>
    </row>
    <row r="117" spans="1:9" x14ac:dyDescent="0.25">
      <c r="A117" s="105" t="s">
        <v>126</v>
      </c>
      <c r="B117" s="106"/>
      <c r="C117" s="34"/>
      <c r="D117" s="34" t="s">
        <v>94</v>
      </c>
      <c r="E117" s="34"/>
      <c r="F117" s="35"/>
      <c r="G117" s="26">
        <f>G118+G122+G120</f>
        <v>530.23199999999997</v>
      </c>
      <c r="H117" s="26">
        <f>H118+H120+H122</f>
        <v>530.23199999999997</v>
      </c>
      <c r="I117" s="22">
        <f t="shared" si="6"/>
        <v>100</v>
      </c>
    </row>
    <row r="118" spans="1:9" ht="67.5" customHeight="1" x14ac:dyDescent="0.25">
      <c r="A118" s="99" t="s">
        <v>194</v>
      </c>
      <c r="B118" s="101"/>
      <c r="C118" s="33"/>
      <c r="D118" s="33"/>
      <c r="E118" s="33" t="s">
        <v>195</v>
      </c>
      <c r="F118" s="36"/>
      <c r="G118" s="21">
        <f>G119</f>
        <v>265.90800000000002</v>
      </c>
      <c r="H118" s="21">
        <f>H119</f>
        <v>265.90800000000002</v>
      </c>
      <c r="I118" s="20">
        <f t="shared" si="6"/>
        <v>100</v>
      </c>
    </row>
    <row r="119" spans="1:9" ht="40.5" customHeight="1" x14ac:dyDescent="0.25">
      <c r="A119" s="99" t="s">
        <v>139</v>
      </c>
      <c r="B119" s="101"/>
      <c r="C119" s="33"/>
      <c r="D119" s="33"/>
      <c r="E119" s="33"/>
      <c r="F119" s="36" t="s">
        <v>101</v>
      </c>
      <c r="G119" s="21">
        <v>265.90800000000002</v>
      </c>
      <c r="H119" s="21">
        <v>265.90800000000002</v>
      </c>
      <c r="I119" s="20">
        <f t="shared" si="6"/>
        <v>100</v>
      </c>
    </row>
    <row r="120" spans="1:9" ht="105" customHeight="1" x14ac:dyDescent="0.25">
      <c r="A120" s="99" t="s">
        <v>196</v>
      </c>
      <c r="B120" s="101"/>
      <c r="C120" s="33"/>
      <c r="D120" s="33"/>
      <c r="E120" s="33" t="s">
        <v>197</v>
      </c>
      <c r="F120" s="36"/>
      <c r="G120" s="21">
        <f>G121</f>
        <v>81.323999999999998</v>
      </c>
      <c r="H120" s="21">
        <f>H121</f>
        <v>81.323999999999998</v>
      </c>
      <c r="I120" s="20">
        <f t="shared" si="6"/>
        <v>100</v>
      </c>
    </row>
    <row r="121" spans="1:9" ht="13.5" customHeight="1" x14ac:dyDescent="0.25">
      <c r="A121" s="99" t="s">
        <v>106</v>
      </c>
      <c r="B121" s="101"/>
      <c r="C121" s="33"/>
      <c r="D121" s="33"/>
      <c r="E121" s="33"/>
      <c r="F121" s="36" t="s">
        <v>107</v>
      </c>
      <c r="G121" s="21">
        <v>81.323999999999998</v>
      </c>
      <c r="H121" s="21">
        <v>81.323999999999998</v>
      </c>
      <c r="I121" s="20">
        <f t="shared" si="6"/>
        <v>100</v>
      </c>
    </row>
    <row r="122" spans="1:9" ht="53.25" customHeight="1" x14ac:dyDescent="0.25">
      <c r="A122" s="99" t="s">
        <v>198</v>
      </c>
      <c r="B122" s="101"/>
      <c r="C122" s="33"/>
      <c r="D122" s="33"/>
      <c r="E122" s="33" t="s">
        <v>199</v>
      </c>
      <c r="F122" s="36"/>
      <c r="G122" s="21">
        <f>G123</f>
        <v>183</v>
      </c>
      <c r="H122" s="21">
        <f>H123</f>
        <v>183</v>
      </c>
      <c r="I122" s="20">
        <f t="shared" si="6"/>
        <v>100</v>
      </c>
    </row>
    <row r="123" spans="1:9" ht="15" customHeight="1" x14ac:dyDescent="0.25">
      <c r="A123" s="99" t="s">
        <v>106</v>
      </c>
      <c r="B123" s="101"/>
      <c r="C123" s="33"/>
      <c r="D123" s="33"/>
      <c r="E123" s="33"/>
      <c r="F123" s="36" t="s">
        <v>107</v>
      </c>
      <c r="G123" s="21">
        <v>183</v>
      </c>
      <c r="H123" s="21">
        <v>183</v>
      </c>
      <c r="I123" s="20">
        <f t="shared" ref="I123:I134" si="7">H123/G123*100</f>
        <v>100</v>
      </c>
    </row>
    <row r="124" spans="1:9" ht="15" customHeight="1" x14ac:dyDescent="0.25">
      <c r="A124" s="105" t="s">
        <v>86</v>
      </c>
      <c r="B124" s="106"/>
      <c r="C124" s="34" t="s">
        <v>127</v>
      </c>
      <c r="D124" s="34"/>
      <c r="E124" s="34"/>
      <c r="F124" s="35"/>
      <c r="G124" s="26">
        <f t="shared" ref="G124:H132" si="8">G125</f>
        <v>1432.6260000000002</v>
      </c>
      <c r="H124" s="26">
        <f t="shared" ref="H124" si="9">H125</f>
        <v>1411.0920000000001</v>
      </c>
      <c r="I124" s="20">
        <f t="shared" si="7"/>
        <v>98.496886137763795</v>
      </c>
    </row>
    <row r="125" spans="1:9" ht="15" customHeight="1" x14ac:dyDescent="0.25">
      <c r="A125" s="105" t="s">
        <v>87</v>
      </c>
      <c r="B125" s="106"/>
      <c r="C125" s="34"/>
      <c r="D125" s="34" t="s">
        <v>98</v>
      </c>
      <c r="E125" s="34"/>
      <c r="F125" s="35"/>
      <c r="G125" s="26">
        <f>G126+G128+G132+G130</f>
        <v>1432.6260000000002</v>
      </c>
      <c r="H125" s="26">
        <f>H126+H128+H132+H130</f>
        <v>1411.0920000000001</v>
      </c>
      <c r="I125" s="20">
        <f t="shared" si="7"/>
        <v>98.496886137763795</v>
      </c>
    </row>
    <row r="126" spans="1:9" ht="102.75" customHeight="1" x14ac:dyDescent="0.25">
      <c r="A126" s="99" t="s">
        <v>200</v>
      </c>
      <c r="B126" s="101"/>
      <c r="C126" s="33"/>
      <c r="D126" s="33"/>
      <c r="E126" s="33" t="s">
        <v>201</v>
      </c>
      <c r="F126" s="36"/>
      <c r="G126" s="21">
        <f t="shared" si="8"/>
        <v>298.18099999999998</v>
      </c>
      <c r="H126" s="26">
        <f>H127</f>
        <v>298.18099999999998</v>
      </c>
      <c r="I126" s="20">
        <f t="shared" si="7"/>
        <v>100</v>
      </c>
    </row>
    <row r="127" spans="1:9" ht="15" customHeight="1" x14ac:dyDescent="0.25">
      <c r="A127" s="99" t="s">
        <v>106</v>
      </c>
      <c r="B127" s="101"/>
      <c r="C127" s="33"/>
      <c r="D127" s="33"/>
      <c r="E127" s="33"/>
      <c r="F127" s="36" t="s">
        <v>107</v>
      </c>
      <c r="G127" s="21">
        <v>298.18099999999998</v>
      </c>
      <c r="H127" s="21">
        <v>298.18099999999998</v>
      </c>
      <c r="I127" s="20">
        <f t="shared" si="7"/>
        <v>100</v>
      </c>
    </row>
    <row r="128" spans="1:9" ht="66" customHeight="1" x14ac:dyDescent="0.25">
      <c r="A128" s="99" t="s">
        <v>234</v>
      </c>
      <c r="B128" s="100"/>
      <c r="C128" s="33"/>
      <c r="D128" s="33"/>
      <c r="E128" s="33" t="s">
        <v>235</v>
      </c>
      <c r="F128" s="36"/>
      <c r="G128" s="21">
        <f t="shared" si="8"/>
        <v>791.44100000000003</v>
      </c>
      <c r="H128" s="21">
        <f t="shared" si="8"/>
        <v>769.90700000000004</v>
      </c>
      <c r="I128" s="20">
        <f t="shared" si="7"/>
        <v>97.279140201227889</v>
      </c>
    </row>
    <row r="129" spans="1:9" ht="15" customHeight="1" x14ac:dyDescent="0.25">
      <c r="A129" s="99" t="s">
        <v>106</v>
      </c>
      <c r="B129" s="101"/>
      <c r="C129" s="33"/>
      <c r="D129" s="33"/>
      <c r="E129" s="33"/>
      <c r="F129" s="36" t="s">
        <v>107</v>
      </c>
      <c r="G129" s="21">
        <v>791.44100000000003</v>
      </c>
      <c r="H129" s="21">
        <v>769.90700000000004</v>
      </c>
      <c r="I129" s="20">
        <f t="shared" si="7"/>
        <v>97.279140201227889</v>
      </c>
    </row>
    <row r="130" spans="1:9" ht="65.25" customHeight="1" x14ac:dyDescent="0.25">
      <c r="A130" s="99" t="s">
        <v>248</v>
      </c>
      <c r="B130" s="100"/>
      <c r="C130" s="33"/>
      <c r="D130" s="33"/>
      <c r="E130" s="33" t="s">
        <v>249</v>
      </c>
      <c r="F130" s="36"/>
      <c r="G130" s="21">
        <f>G131</f>
        <v>325.00400000000002</v>
      </c>
      <c r="H130" s="21">
        <f>H131</f>
        <v>325.00400000000002</v>
      </c>
      <c r="I130" s="20">
        <f t="shared" si="7"/>
        <v>100</v>
      </c>
    </row>
    <row r="131" spans="1:9" ht="15" customHeight="1" x14ac:dyDescent="0.25">
      <c r="A131" s="99" t="s">
        <v>106</v>
      </c>
      <c r="B131" s="101"/>
      <c r="C131" s="33"/>
      <c r="D131" s="33"/>
      <c r="E131" s="33"/>
      <c r="F131" s="36" t="s">
        <v>107</v>
      </c>
      <c r="G131" s="21">
        <v>325.00400000000002</v>
      </c>
      <c r="H131" s="21">
        <v>325.00400000000002</v>
      </c>
      <c r="I131" s="20">
        <f t="shared" si="7"/>
        <v>100</v>
      </c>
    </row>
    <row r="132" spans="1:9" ht="53.25" customHeight="1" x14ac:dyDescent="0.25">
      <c r="A132" s="99" t="s">
        <v>230</v>
      </c>
      <c r="B132" s="101"/>
      <c r="C132" s="33"/>
      <c r="D132" s="33"/>
      <c r="E132" s="33" t="s">
        <v>231</v>
      </c>
      <c r="F132" s="36"/>
      <c r="G132" s="21">
        <f t="shared" ref="G132" si="10">G133</f>
        <v>18</v>
      </c>
      <c r="H132" s="21">
        <f t="shared" si="8"/>
        <v>18</v>
      </c>
      <c r="I132" s="20">
        <f t="shared" si="7"/>
        <v>100</v>
      </c>
    </row>
    <row r="133" spans="1:9" ht="15" customHeight="1" x14ac:dyDescent="0.25">
      <c r="A133" s="99" t="s">
        <v>232</v>
      </c>
      <c r="B133" s="100"/>
      <c r="C133" s="33"/>
      <c r="D133" s="33"/>
      <c r="E133" s="33"/>
      <c r="F133" s="36" t="s">
        <v>233</v>
      </c>
      <c r="G133" s="21">
        <v>18</v>
      </c>
      <c r="H133" s="21">
        <v>18</v>
      </c>
      <c r="I133" s="20">
        <f t="shared" si="7"/>
        <v>100</v>
      </c>
    </row>
    <row r="134" spans="1:9" x14ac:dyDescent="0.25">
      <c r="A134" s="105" t="s">
        <v>128</v>
      </c>
      <c r="B134" s="106"/>
      <c r="C134" s="34"/>
      <c r="D134" s="34"/>
      <c r="E134" s="34"/>
      <c r="F134" s="35"/>
      <c r="G134" s="26">
        <f>G9+G45+G49+G55+G67+G106+G116+G124</f>
        <v>24292.629999999997</v>
      </c>
      <c r="H134" s="26">
        <f>H9+H45+H49+H55+H67+H106+H116+H124</f>
        <v>22631.572</v>
      </c>
      <c r="I134" s="20">
        <f t="shared" si="7"/>
        <v>93.162296548377029</v>
      </c>
    </row>
  </sheetData>
  <mergeCells count="133">
    <mergeCell ref="A62:B62"/>
    <mergeCell ref="A63:B63"/>
    <mergeCell ref="A53:B53"/>
    <mergeCell ref="A54:B54"/>
    <mergeCell ref="A55:B55"/>
    <mergeCell ref="A59:B59"/>
    <mergeCell ref="A60:B60"/>
    <mergeCell ref="A61:B61"/>
    <mergeCell ref="A56:B56"/>
    <mergeCell ref="A57:B57"/>
    <mergeCell ref="A58:B58"/>
    <mergeCell ref="A20:B20"/>
    <mergeCell ref="A21:B21"/>
    <mergeCell ref="A22:B22"/>
    <mergeCell ref="A23:B23"/>
    <mergeCell ref="A24:B24"/>
    <mergeCell ref="A25:B25"/>
    <mergeCell ref="G1:I1"/>
    <mergeCell ref="G4:I4"/>
    <mergeCell ref="A6:I6"/>
    <mergeCell ref="A12:B12"/>
    <mergeCell ref="A15:B15"/>
    <mergeCell ref="A16:B16"/>
    <mergeCell ref="A17:B17"/>
    <mergeCell ref="A18:B18"/>
    <mergeCell ref="A19:B19"/>
    <mergeCell ref="A8:B8"/>
    <mergeCell ref="A9:B9"/>
    <mergeCell ref="F2:I2"/>
    <mergeCell ref="F3:I3"/>
    <mergeCell ref="A10:B10"/>
    <mergeCell ref="A11:B11"/>
    <mergeCell ref="H7:I7"/>
    <mergeCell ref="A14:B14"/>
    <mergeCell ref="A13:B13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65:B65"/>
    <mergeCell ref="A66:B66"/>
    <mergeCell ref="A72:B72"/>
    <mergeCell ref="A86:B86"/>
    <mergeCell ref="A85:B85"/>
    <mergeCell ref="A88:B88"/>
    <mergeCell ref="A89:B89"/>
    <mergeCell ref="A100:B100"/>
    <mergeCell ref="A101:B101"/>
    <mergeCell ref="A94:B94"/>
    <mergeCell ref="A95:B95"/>
    <mergeCell ref="A96:B96"/>
    <mergeCell ref="A71:B71"/>
    <mergeCell ref="A79:B79"/>
    <mergeCell ref="A67:B67"/>
    <mergeCell ref="A68:B68"/>
    <mergeCell ref="A69:B69"/>
    <mergeCell ref="A70:B70"/>
    <mergeCell ref="A80:B80"/>
    <mergeCell ref="A87:B87"/>
    <mergeCell ref="A99:B99"/>
    <mergeCell ref="A90:B90"/>
    <mergeCell ref="A91:B91"/>
    <mergeCell ref="A92:B92"/>
    <mergeCell ref="A73:B73"/>
    <mergeCell ref="A74:B74"/>
    <mergeCell ref="A134:B134"/>
    <mergeCell ref="A125:B125"/>
    <mergeCell ref="A117:B117"/>
    <mergeCell ref="A118:B118"/>
    <mergeCell ref="A119:B119"/>
    <mergeCell ref="A120:B120"/>
    <mergeCell ref="A123:B123"/>
    <mergeCell ref="A124:B124"/>
    <mergeCell ref="A126:B126"/>
    <mergeCell ref="A127:B127"/>
    <mergeCell ref="A121:B121"/>
    <mergeCell ref="A122:B122"/>
    <mergeCell ref="A130:B130"/>
    <mergeCell ref="A131:B131"/>
    <mergeCell ref="A102:B102"/>
    <mergeCell ref="A93:B93"/>
    <mergeCell ref="A132:B132"/>
    <mergeCell ref="A133:B133"/>
    <mergeCell ref="A128:B128"/>
    <mergeCell ref="A129:B129"/>
    <mergeCell ref="A97:B97"/>
    <mergeCell ref="A98:B98"/>
    <mergeCell ref="A104:B104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03:B103"/>
    <mergeCell ref="A26:B26"/>
    <mergeCell ref="A27:B27"/>
    <mergeCell ref="A81:B81"/>
    <mergeCell ref="A82:B82"/>
    <mergeCell ref="A84:B84"/>
    <mergeCell ref="A83:B83"/>
    <mergeCell ref="A75:B75"/>
    <mergeCell ref="A76:B76"/>
    <mergeCell ref="A77:B77"/>
    <mergeCell ref="A78:B78"/>
    <mergeCell ref="A48:B48"/>
    <mergeCell ref="A49:B49"/>
    <mergeCell ref="A50:B50"/>
    <mergeCell ref="A51:B51"/>
    <mergeCell ref="A52:B52"/>
    <mergeCell ref="A40:B40"/>
    <mergeCell ref="A41:B41"/>
    <mergeCell ref="A44:B44"/>
    <mergeCell ref="A45:B45"/>
    <mergeCell ref="A46:B46"/>
    <mergeCell ref="A47:B47"/>
    <mergeCell ref="A42:B42"/>
    <mergeCell ref="A43:B43"/>
    <mergeCell ref="A64:B64"/>
  </mergeCells>
  <pageMargins left="0.70866141732283472" right="0" top="0.55118110236220474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2015-04-24T04:12:49Z</dcterms:modified>
</cp:coreProperties>
</file>