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111" i="3" l="1"/>
  <c r="H116" i="3"/>
  <c r="H111" i="3" s="1"/>
  <c r="I117" i="3"/>
  <c r="I116" i="3"/>
  <c r="G116" i="3"/>
  <c r="I75" i="3"/>
  <c r="I74" i="3"/>
  <c r="H74" i="3"/>
  <c r="H73" i="3"/>
  <c r="G73" i="3"/>
  <c r="G74" i="3"/>
  <c r="H71" i="3"/>
  <c r="F18" i="2"/>
  <c r="F23" i="2"/>
  <c r="E34" i="1"/>
  <c r="F29" i="1"/>
  <c r="F25" i="1"/>
  <c r="F24" i="1"/>
  <c r="F32" i="1" l="1"/>
  <c r="F31" i="1"/>
  <c r="H124" i="3" l="1"/>
  <c r="G121" i="3"/>
  <c r="I125" i="3"/>
  <c r="G124" i="3"/>
  <c r="I124" i="3" s="1"/>
  <c r="H122" i="3"/>
  <c r="G122" i="3"/>
  <c r="H126" i="3"/>
  <c r="G126" i="3"/>
  <c r="I123" i="3"/>
  <c r="I115" i="3"/>
  <c r="H114" i="3"/>
  <c r="G114" i="3"/>
  <c r="I84" i="3"/>
  <c r="H83" i="3"/>
  <c r="I83" i="3" s="1"/>
  <c r="G83" i="3"/>
  <c r="H17" i="3"/>
  <c r="E20" i="1"/>
  <c r="H121" i="3" l="1"/>
  <c r="I126" i="3"/>
  <c r="I114" i="3"/>
  <c r="I113" i="3" l="1"/>
  <c r="H112" i="3"/>
  <c r="G112" i="3"/>
  <c r="H79" i="3"/>
  <c r="G79" i="3"/>
  <c r="I81" i="3"/>
  <c r="G71" i="3"/>
  <c r="I72" i="3"/>
  <c r="I71" i="3" s="1"/>
  <c r="H69" i="3"/>
  <c r="G69" i="3"/>
  <c r="I70" i="3"/>
  <c r="I69" i="3" s="1"/>
  <c r="H65" i="3"/>
  <c r="G65" i="3"/>
  <c r="I66" i="3"/>
  <c r="F28" i="1"/>
  <c r="F27" i="1"/>
  <c r="F26" i="1"/>
  <c r="I112" i="3" l="1"/>
  <c r="I65" i="3"/>
  <c r="F19" i="1"/>
  <c r="H87" i="3" l="1"/>
  <c r="H33" i="3"/>
  <c r="H120" i="3"/>
  <c r="H118" i="3"/>
  <c r="H108" i="3"/>
  <c r="H106" i="3"/>
  <c r="H102" i="3"/>
  <c r="H100" i="3"/>
  <c r="H98" i="3"/>
  <c r="H96" i="3"/>
  <c r="H92" i="3"/>
  <c r="H91" i="3" s="1"/>
  <c r="H89" i="3"/>
  <c r="H85" i="3"/>
  <c r="H76" i="3"/>
  <c r="H67" i="3"/>
  <c r="H64" i="3" s="1"/>
  <c r="H61" i="3"/>
  <c r="H59" i="3"/>
  <c r="H56" i="3"/>
  <c r="H54" i="3"/>
  <c r="H51" i="3"/>
  <c r="H50" i="3" s="1"/>
  <c r="H47" i="3"/>
  <c r="H45" i="3"/>
  <c r="H41" i="3"/>
  <c r="H40" i="3" s="1"/>
  <c r="H39" i="3" s="1"/>
  <c r="G120" i="3"/>
  <c r="G118" i="3"/>
  <c r="G106" i="3"/>
  <c r="G108" i="3"/>
  <c r="G67" i="3"/>
  <c r="G64" i="3" s="1"/>
  <c r="G96" i="3"/>
  <c r="G98" i="3"/>
  <c r="G100" i="3"/>
  <c r="G102" i="3"/>
  <c r="G92" i="3"/>
  <c r="G91" i="3" s="1"/>
  <c r="G85" i="3"/>
  <c r="G87" i="3"/>
  <c r="G89" i="3"/>
  <c r="G76" i="3"/>
  <c r="G51" i="3"/>
  <c r="G50" i="3" s="1"/>
  <c r="G54" i="3"/>
  <c r="G56" i="3"/>
  <c r="G59" i="3"/>
  <c r="G61" i="3"/>
  <c r="G45" i="3"/>
  <c r="G47" i="3"/>
  <c r="G41" i="3"/>
  <c r="G40" i="3" s="1"/>
  <c r="G39" i="3" s="1"/>
  <c r="H37" i="3"/>
  <c r="H35" i="3"/>
  <c r="H24" i="3"/>
  <c r="H16" i="3"/>
  <c r="G37" i="3"/>
  <c r="G35" i="3"/>
  <c r="G33" i="3"/>
  <c r="G24" i="3"/>
  <c r="I64" i="3" l="1"/>
  <c r="H82" i="3"/>
  <c r="G82" i="3"/>
  <c r="G105" i="3"/>
  <c r="G104" i="3" s="1"/>
  <c r="G110" i="3"/>
  <c r="H110" i="3"/>
  <c r="G58" i="3"/>
  <c r="H105" i="3"/>
  <c r="H104" i="3" s="1"/>
  <c r="H95" i="3"/>
  <c r="H94" i="3" s="1"/>
  <c r="H63" i="3"/>
  <c r="H58" i="3"/>
  <c r="G44" i="3"/>
  <c r="G43" i="3" s="1"/>
  <c r="G32" i="3"/>
  <c r="G53" i="3"/>
  <c r="G95" i="3"/>
  <c r="G94" i="3" s="1"/>
  <c r="H53" i="3"/>
  <c r="H49" i="3" s="1"/>
  <c r="H44" i="3"/>
  <c r="H43" i="3" s="1"/>
  <c r="H32" i="3"/>
  <c r="H9" i="3" s="1"/>
  <c r="G49" i="3"/>
  <c r="G63" i="3"/>
  <c r="G17" i="3"/>
  <c r="G16" i="3" s="1"/>
  <c r="H128" i="3" l="1"/>
  <c r="E24" i="2"/>
  <c r="E20" i="2"/>
  <c r="E9" i="2"/>
  <c r="D24" i="2"/>
  <c r="D20" i="2"/>
  <c r="F36" i="2"/>
  <c r="F35" i="2"/>
  <c r="F34" i="2"/>
  <c r="F33" i="2"/>
  <c r="F32" i="2"/>
  <c r="F31" i="2"/>
  <c r="F30" i="2"/>
  <c r="F29" i="2"/>
  <c r="F28" i="2"/>
  <c r="F27" i="2"/>
  <c r="F26" i="2"/>
  <c r="F25" i="2"/>
  <c r="G9" i="3" l="1"/>
  <c r="G128" i="3" s="1"/>
  <c r="I128" i="3" s="1"/>
  <c r="E37" i="2"/>
  <c r="D9" i="2"/>
  <c r="F22" i="2"/>
  <c r="F21" i="2"/>
  <c r="F20" i="2"/>
  <c r="F17" i="2"/>
  <c r="F16" i="2"/>
  <c r="F15" i="2"/>
  <c r="F13" i="2"/>
  <c r="F12" i="2"/>
  <c r="F11" i="2"/>
  <c r="F10" i="2"/>
  <c r="F9" i="2" l="1"/>
  <c r="D37" i="2"/>
  <c r="F37" i="2" s="1"/>
  <c r="F24" i="2"/>
  <c r="F19" i="2"/>
  <c r="F23" i="1"/>
  <c r="F22" i="1"/>
  <c r="F21" i="1"/>
  <c r="F18" i="1"/>
  <c r="F17" i="1"/>
  <c r="F16" i="1"/>
  <c r="F15" i="1"/>
  <c r="F13" i="1"/>
  <c r="F12" i="1"/>
  <c r="F11" i="1"/>
  <c r="F10" i="1"/>
  <c r="F9" i="1"/>
  <c r="D20" i="1"/>
  <c r="D34" i="1" s="1"/>
  <c r="F20" i="1" l="1"/>
  <c r="F34" i="1"/>
  <c r="I127" i="3" l="1"/>
  <c r="I122" i="3" l="1"/>
  <c r="I121" i="3" l="1"/>
  <c r="I120" i="3" l="1"/>
  <c r="I119" i="3" l="1"/>
  <c r="I118" i="3" l="1"/>
  <c r="I111" i="3" l="1"/>
  <c r="I110" i="3" l="1"/>
  <c r="I109" i="3" l="1"/>
  <c r="I108" i="3" l="1"/>
  <c r="I107" i="3" l="1"/>
  <c r="I106" i="3" l="1"/>
  <c r="I105" i="3" l="1"/>
  <c r="I104" i="3" l="1"/>
  <c r="I103" i="3" l="1"/>
  <c r="I102" i="3" l="1"/>
  <c r="I101" i="3" l="1"/>
  <c r="I100" i="3" l="1"/>
  <c r="I99" i="3" l="1"/>
  <c r="I98" i="3" l="1"/>
  <c r="I97" i="3" l="1"/>
  <c r="I96" i="3" l="1"/>
  <c r="I95" i="3" l="1"/>
  <c r="I94" i="3" l="1"/>
  <c r="I93" i="3" l="1"/>
  <c r="I92" i="3" l="1"/>
  <c r="I91" i="3" l="1"/>
  <c r="I90" i="3" l="1"/>
  <c r="I89" i="3" l="1"/>
  <c r="I88" i="3" l="1"/>
  <c r="I87" i="3" l="1"/>
  <c r="I86" i="3" l="1"/>
  <c r="I85" i="3" l="1"/>
  <c r="I82" i="3" l="1"/>
  <c r="I80" i="3" l="1"/>
  <c r="I79" i="3" l="1"/>
  <c r="I78" i="3" l="1"/>
  <c r="I77" i="3" l="1"/>
  <c r="I76" i="3" l="1"/>
  <c r="I73" i="3" l="1"/>
  <c r="I68" i="3" l="1"/>
  <c r="I67" i="3" l="1"/>
  <c r="I63" i="3" l="1"/>
  <c r="I62" i="3" l="1"/>
  <c r="I61" i="3" l="1"/>
  <c r="I60" i="3" l="1"/>
  <c r="I59" i="3" l="1"/>
  <c r="I58" i="3" l="1"/>
  <c r="I57" i="3" l="1"/>
  <c r="I56" i="3" l="1"/>
  <c r="I55" i="3" l="1"/>
  <c r="I54" i="3" l="1"/>
  <c r="I53" i="3" l="1"/>
  <c r="I52" i="3" l="1"/>
  <c r="I51" i="3" l="1"/>
  <c r="I50" i="3" l="1"/>
  <c r="I49" i="3" l="1"/>
  <c r="I48" i="3" l="1"/>
  <c r="I47" i="3" l="1"/>
  <c r="I46" i="3" l="1"/>
  <c r="I45" i="3" l="1"/>
  <c r="I44" i="3" l="1"/>
  <c r="I43" i="3" l="1"/>
  <c r="I42" i="3" l="1"/>
  <c r="I41" i="3" l="1"/>
  <c r="I40" i="3" l="1"/>
  <c r="I39" i="3" l="1"/>
  <c r="I38" i="3" l="1"/>
  <c r="I37" i="3" l="1"/>
  <c r="I36" i="3" l="1"/>
  <c r="I35" i="3" l="1"/>
  <c r="I34" i="3" l="1"/>
  <c r="I33" i="3" l="1"/>
  <c r="I32" i="3" l="1"/>
  <c r="I28" i="3" l="1"/>
  <c r="I27" i="3" l="1"/>
  <c r="I26" i="3" l="1"/>
  <c r="I25" i="3" l="1"/>
  <c r="I24" i="3" l="1"/>
  <c r="I23" i="3" l="1"/>
  <c r="I22" i="3" l="1"/>
  <c r="I21" i="3" l="1"/>
  <c r="I20" i="3" l="1"/>
  <c r="I19" i="3" l="1"/>
  <c r="I18" i="3" l="1"/>
  <c r="I17" i="3" l="1"/>
  <c r="I16" i="3" l="1"/>
  <c r="I15" i="3" l="1"/>
  <c r="I14" i="3" l="1"/>
  <c r="I13" i="3" l="1"/>
  <c r="I12" i="3" l="1"/>
  <c r="I11" i="3" l="1"/>
  <c r="I10" i="3" l="1"/>
  <c r="I9" i="3"/>
</calcChain>
</file>

<file path=xl/sharedStrings.xml><?xml version="1.0" encoding="utf-8"?>
<sst xmlns="http://schemas.openxmlformats.org/spreadsheetml/2006/main" count="382" uniqueCount="259">
  <si>
    <t>Приложение № 1</t>
  </si>
  <si>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</si>
  <si>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</si>
  <si>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</si>
  <si>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</si>
  <si>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</si>
  <si>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</si>
  <si>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>Факт</t>
  </si>
  <si>
    <t>% исполнения</t>
  </si>
  <si>
    <t xml:space="preserve">182 1 01 02010 01 0000 110 </t>
  </si>
  <si>
    <t>Налог на доходы физических лиц</t>
  </si>
  <si>
    <t>182 1 05 03000 01 0000 110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</si>
  <si>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</si>
  <si>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</si>
  <si>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</si>
  <si>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</si>
  <si>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</si>
  <si>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</si>
  <si>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</si>
  <si>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</si>
  <si>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</si>
  <si>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</si>
  <si>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</si>
  <si>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</si>
  <si>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</si>
  <si>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</si>
  <si>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</si>
  <si>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</si>
  <si>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</si>
  <si>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</si>
  <si>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</si>
  <si>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</si>
  <si>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</si>
  <si>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</si>
  <si>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 дорог федерального значения)</t>
  </si>
  <si>
    <t>315 2 02 02041 10 0000 151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</si>
  <si>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</si>
  <si>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</si>
  <si>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</si>
  <si>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</si>
  <si>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</si>
  <si>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</si>
  <si>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</si>
  <si>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</si>
  <si>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</si>
  <si>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</si>
  <si>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</si>
  <si>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</si>
  <si>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</si>
  <si>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</si>
  <si>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</si>
  <si>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</si>
  <si>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</si>
  <si>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</si>
  <si>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</si>
  <si>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</si>
  <si>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</si>
  <si>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</si>
  <si>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</si>
  <si>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</si>
  <si>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</si>
  <si>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</si>
  <si>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</si>
  <si>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</si>
  <si>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04 02</t>
  </si>
  <si>
    <t>04 09</t>
  </si>
  <si>
    <t>04 12</t>
  </si>
  <si>
    <t>Национальная экономика</t>
  </si>
  <si>
    <t>Топливно-энергетический комплекс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</si>
  <si>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</si>
  <si>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</si>
  <si>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</si>
  <si>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</si>
  <si>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</si>
  <si>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</si>
  <si>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</si>
  <si>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</si>
  <si>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</si>
  <si>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</si>
  <si>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</si>
  <si>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</si>
  <si>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</si>
  <si>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</si>
  <si>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</si>
  <si>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</si>
  <si>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</si>
  <si>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</si>
  <si>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</si>
  <si>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</si>
  <si>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</si>
  <si>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</si>
  <si>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</si>
  <si>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</si>
  <si>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</si>
  <si>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</si>
  <si>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</si>
  <si>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</si>
  <si>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</si>
  <si>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</si>
  <si>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</si>
  <si>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</si>
  <si>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</si>
  <si>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</si>
  <si>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</si>
  <si>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</si>
  <si>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</si>
  <si>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</si>
  <si>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0020300</t>
  </si>
  <si>
    <t>Фонд оплаты труда и страховые взносы</t>
  </si>
  <si>
    <t>121</t>
  </si>
  <si>
    <t>03</t>
  </si>
  <si>
    <t>Депутаты представительного органа муниципального образования</t>
  </si>
  <si>
    <t>0021200</t>
  </si>
  <si>
    <t>Иные выплаты персоналу, за исключением фонда оплаты труда</t>
  </si>
  <si>
    <t>122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</si>
  <si>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</si>
  <si>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</si>
  <si>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Центральный аппарат</t>
  </si>
  <si>
    <t>0020400</t>
  </si>
  <si>
    <t>Прочая закупка товаров, работ и услуг для государственных нужд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</si>
  <si>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</si>
  <si>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</si>
  <si>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</si>
  <si>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</si>
  <si>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</si>
  <si>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(формирование и размещение муниципального заказа)</t>
  </si>
  <si>
    <t>5210605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</si>
  <si>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</si>
  <si>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</si>
  <si>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</si>
  <si>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</si>
  <si>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5210603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</si>
  <si>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(казначейское исполнение бюджета)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</si>
  <si>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(контрольно-счетная палата)</t>
  </si>
  <si>
    <t>5210617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</si>
  <si>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</si>
  <si>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</si>
  <si>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</si>
  <si>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</si>
  <si>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</si>
  <si>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</si>
  <si>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</si>
  <si>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</si>
  <si>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 на 2012-2013 годы"</t>
  </si>
  <si>
    <t>7951300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</si>
  <si>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районаЯрославской области"</t>
  </si>
  <si>
    <t>7953200</t>
  </si>
  <si>
    <t>Закупка товаро, услуг в сфере информационно-коммуникационных технологий</t>
  </si>
  <si>
    <t>242</t>
  </si>
  <si>
    <t>Осуществление первичного воинского учета на территориях, где отсутсвуют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</si>
  <si>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</si>
  <si>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</si>
  <si>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</si>
  <si>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</si>
  <si>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</si>
  <si>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</si>
  <si>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</si>
  <si>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Мероприятия в топливно-энергетической отрасли</t>
  </si>
  <si>
    <t>2480100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</si>
  <si>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</si>
  <si>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</si>
  <si>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Поддержка дорожного хозяйства (местный бюджет)</t>
  </si>
  <si>
    <t>3150200</t>
  </si>
  <si>
    <t xml:space="preserve">Муниципальная целевая программа "Рыбинские дороги" на период 2011-2013 г. </t>
  </si>
  <si>
    <t>7951900</t>
  </si>
  <si>
    <t>12</t>
  </si>
  <si>
    <t xml:space="preserve">Мероприятия по землеустройству и землепользованию </t>
  </si>
  <si>
    <t>3400300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</si>
  <si>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(потребительский рынок и предпринимательство)</t>
  </si>
  <si>
    <t>5210616</t>
  </si>
  <si>
    <t>05</t>
  </si>
  <si>
    <t>0980204</t>
  </si>
  <si>
    <t>Бюджетные инвестиции на приобретение объектов недвижимого имущества казенным учреждением</t>
  </si>
  <si>
    <t>441</t>
  </si>
  <si>
    <t>Мероприятия в области коммунального хозяйства</t>
  </si>
  <si>
    <t>3510503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</si>
  <si>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</si>
  <si>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7950200</t>
  </si>
  <si>
    <t>Уличное освещение</t>
  </si>
  <si>
    <t>6000100</t>
  </si>
  <si>
    <t>Содержание автомобильных дорог и инженерных сооружений на них в  границах городских округов и поселений в рамках благоустройства</t>
  </si>
  <si>
    <t>6000200</t>
  </si>
  <si>
    <t>Прочие мероприятия по благоустройству городских округов и поселений</t>
  </si>
  <si>
    <t>6000500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</si>
  <si>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работы жилищно-коммунального комплекса)</t>
  </si>
  <si>
    <t>5210610</t>
  </si>
  <si>
    <t>07</t>
  </si>
  <si>
    <t>Проведение мероприятий для детей и молодежи</t>
  </si>
  <si>
    <t>4310100</t>
  </si>
  <si>
    <t>Стипендии</t>
  </si>
  <si>
    <t>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</si>
  <si>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(трудоустройство детей и подростков)</t>
  </si>
  <si>
    <t>5210607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</si>
  <si>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(мероприятия по работе с детьми и молодежью)</t>
  </si>
  <si>
    <t>5210609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</si>
  <si>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(мероприятия по программе "Молодая семья")</t>
  </si>
  <si>
    <t>5210618</t>
  </si>
  <si>
    <t>Культура, кинематография, средства массовой информации</t>
  </si>
  <si>
    <t>08</t>
  </si>
  <si>
    <t>Культура</t>
  </si>
  <si>
    <t>Мероприятия в сфере культуры, кинематографии и средств массовой информации</t>
  </si>
  <si>
    <t>4400100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</si>
  <si>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(культура)</t>
  </si>
  <si>
    <t>5210601</t>
  </si>
  <si>
    <t>10</t>
  </si>
  <si>
    <t>Муниципальная целевая программа "Поддержка молодых семей Судоверфского сельского поселения в приобретении (строительстве) жилья"</t>
  </si>
  <si>
    <t>7952300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</si>
  <si>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(спорт)</t>
  </si>
  <si>
    <t>5210606</t>
  </si>
  <si>
    <t>ИТОГО</t>
  </si>
  <si>
    <t>Приложение № 2</t>
  </si>
  <si>
    <t>Приложение № 3</t>
  </si>
  <si>
    <t>315 2 02 02079 10 0000 151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</si>
  <si>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</si>
  <si>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</si>
  <si>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</si>
  <si>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</si>
  <si>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</si>
  <si>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182 1 09 04053 10 2000 110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</si>
  <si>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</si>
  <si>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0980104</t>
  </si>
  <si>
    <t>Обеспечение мероприятий по переселению граждан из аварийного жилого фонда  с учетом необходимости развития малоэтажного жилищного строительства за счет средств бюджетов</t>
  </si>
  <si>
    <t>Подпрограмма "Переселение граждан из жилищного фонда, признанного непригодным для проживания и (или) с высоким уровнем износа"</t>
  </si>
  <si>
    <t>5226001</t>
  </si>
  <si>
    <t>Муниципальная адресная программа "Переселение граждан из жилищного фонда, признанного непригодным для постоянного проживания, Судоверфского сельского поселения Рыбинского муниципального района Ярославской области на 2013 год"</t>
  </si>
  <si>
    <t>7953500</t>
  </si>
  <si>
    <t>Иные выплаты населению</t>
  </si>
  <si>
    <t>360</t>
  </si>
  <si>
    <t>Земельный налог (по обязательствам, возникшим до 1 января 2006 года), мобилизуемый на территориях поселений</t>
  </si>
  <si>
    <t>315 2 02 02999 10 0000 151</t>
  </si>
  <si>
    <t>315 2 02 04012 10 0000 151</t>
  </si>
  <si>
    <t>Межбюджетные трансферты, передаваемые бюджетам поселений для компенсации дополнительных расходов в результате решений, принятыми органами власти другого уровня</t>
  </si>
  <si>
    <t>Резервные фонды исполнительных органов государственной власти субъектов Российской Федерации</t>
  </si>
  <si>
    <t>0700400</t>
  </si>
  <si>
    <t>Реализация подпрограммы "Обеспечение жильум молодых семей" ФЦП "Жилище"</t>
  </si>
  <si>
    <t>1008821</t>
  </si>
  <si>
    <t>Реализация мероприятий ОЦП "Развитие материально-технической базы физической культуры и спорта Ярославской области" в части обустройства плоскостных спортивных сооружений в муниципальных образованиях области</t>
  </si>
  <si>
    <t>5224604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</si>
  <si>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</si>
  <si>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</si>
  <si>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 на 2013-2014 годы"</t>
  </si>
  <si>
    <t>7950700</t>
  </si>
  <si>
    <t>Исполнение бюджета Судоверфского сельского поселения за  2013 года по разделам, подразделам, целевым статьям расходов, видам расходов функциональной классификации расходов Российской Федерации</t>
  </si>
  <si>
    <t>Исполнение бюджета Судоверфского сельского поселения по кодам классификации доходов бюджетов Российской Федерации за  2013 год</t>
  </si>
  <si>
    <t>315 2 02 02008 10 0000 151</t>
  </si>
  <si>
    <t>Субсидии бюджетам поселений на обеспечение жильем молодых семей</t>
  </si>
  <si>
    <t>Субсидии бюджетам поселений на реализацию Федеральных целевых программ</t>
  </si>
  <si>
    <t>315 2 02 02051 10 0000 151</t>
  </si>
  <si>
    <t>315 2 02 02150 10 0000 151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</si>
  <si>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</si>
  <si>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315 2 18 05010 10 0000 151</t>
  </si>
  <si>
    <t>Доходы бюджетов поселений от возврата иными организациями остатков субсидий прошлых лет</t>
  </si>
  <si>
    <t>Исполнение бюджета Судоверфского сельского поселения по функциональной  классификации расходов бюджетов Российской Федерации за 2013 год</t>
  </si>
  <si>
    <t>Проведение мероприятий по повышению энергоэффективности в муниципальных образованиях за счет средств федерального бюджета</t>
  </si>
  <si>
    <t>0923401</t>
  </si>
  <si>
    <t xml:space="preserve">Реализация подпрограммы "Поддержка молодых семей Ярославской области в приобретении (строительстве) жилья" </t>
  </si>
  <si>
    <t>1008822</t>
  </si>
  <si>
    <t>Прочие субсидии бюджетам поселений</t>
  </si>
  <si>
    <t>от 27.05.2014г. № 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</si>
</sst>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/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/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" fontId="2" fillId="0" borderId="1" xfId="0" applyNumberFormat="1" applyFont="1" applyBorder="1" applyAlignment="1"/>
    <xf numFmtId="164" fontId="2" fillId="0" borderId="1" xfId="0" applyNumberFormat="1" applyFont="1" applyBorder="1" applyAlignment="1"/>
    <xf numFmtId="1" fontId="5" fillId="0" borderId="1" xfId="0" applyNumberFormat="1" applyFont="1" applyBorder="1" applyAlignment="1"/>
    <xf numFmtId="0" fontId="0" fillId="0" borderId="0" xfId="0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4" sqref="D4:F4"/>
    </sheetView>
  </sheetViews>
  <sheetFormatPr defaultRowHeight="15" x14ac:dyDescent="0.25"/>
  <cols>
    <col min="1" max="1" width="21.85546875" customWidth="1"/>
    <col min="2" max="2" width="11.85546875" hidden="1" customWidth="1"/>
    <col min="3" max="3" width="37.140625" customWidth="1"/>
    <col min="4" max="4" width="12.85546875" customWidth="1"/>
    <col min="5" max="5" width="12.140625" customWidth="1"/>
    <col min="6" max="6" width="8.140625" customWidth="1"/>
    <col min="7" max="7" width="10.5703125" customWidth="1"/>
    <col min="8" max="8" width="10.28515625" customWidth="1"/>
    <col min="9" max="9" width="9.140625" customWidth="1"/>
    <col min="10" max="10" width="11.140625" customWidth="1"/>
  </cols>
  <sheetData>
    <row r="1" spans="1:10" ht="13.5" customHeight="1" x14ac:dyDescent="0.25">
      <c r="A1" s="4"/>
      <c r="B1" s="5"/>
      <c r="C1" s="5"/>
      <c r="D1" s="61" t="s">
        <v>0</v>
      </c>
      <c r="E1" s="62"/>
      <c r="F1" s="62"/>
      <c r="G1" s="5"/>
      <c r="H1" s="5"/>
      <c r="I1" s="5"/>
      <c r="J1" s="5"/>
    </row>
    <row r="2" spans="1:10" x14ac:dyDescent="0.25">
      <c r="D2" s="63" t="s">
        <v>1</v>
      </c>
      <c r="E2" s="63"/>
      <c r="F2" s="63"/>
      <c r="G2" s="1"/>
      <c r="H2" s="1"/>
      <c r="I2" s="1"/>
      <c r="J2" s="1"/>
    </row>
    <row r="3" spans="1:10" ht="13.5" customHeight="1" x14ac:dyDescent="0.25">
      <c r="D3" s="63" t="s">
        <v>2</v>
      </c>
      <c r="E3" s="63"/>
      <c r="F3" s="63"/>
      <c r="J3" s="2"/>
    </row>
    <row r="4" spans="1:10" x14ac:dyDescent="0.25">
      <c r="D4" s="63" t="s">
        <v>258</v>
      </c>
      <c r="E4" s="63"/>
      <c r="F4" s="63"/>
    </row>
    <row r="5" spans="1:10" x14ac:dyDescent="0.25">
      <c r="E5" s="3"/>
      <c r="F5" s="3"/>
    </row>
    <row r="6" spans="1:10" ht="31.5" customHeight="1" x14ac:dyDescent="0.25">
      <c r="A6" s="64" t="s">
        <v>243</v>
      </c>
      <c r="B6" s="64"/>
      <c r="C6" s="64"/>
      <c r="D6" s="64"/>
      <c r="E6" s="64"/>
      <c r="F6" s="64"/>
    </row>
    <row r="7" spans="1:10" x14ac:dyDescent="0.25">
      <c r="E7" s="3"/>
      <c r="F7" s="6" t="s">
        <v>3</v>
      </c>
    </row>
    <row r="8" spans="1:10" ht="69" customHeight="1" x14ac:dyDescent="0.25">
      <c r="A8" s="65" t="s">
        <v>4</v>
      </c>
      <c r="B8" s="66"/>
      <c r="C8" s="8" t="s">
        <v>5</v>
      </c>
      <c r="D8" s="9" t="s">
        <v>6</v>
      </c>
      <c r="E8" s="10" t="s">
        <v>7</v>
      </c>
      <c r="F8" s="10" t="s">
        <v>8</v>
      </c>
    </row>
    <row r="9" spans="1:10" ht="16.5" customHeight="1" x14ac:dyDescent="0.25">
      <c r="A9" s="67" t="s">
        <v>9</v>
      </c>
      <c r="B9" s="59"/>
      <c r="C9" s="12" t="s">
        <v>10</v>
      </c>
      <c r="D9" s="21">
        <v>3600</v>
      </c>
      <c r="E9" s="21">
        <v>3643.5940000000001</v>
      </c>
      <c r="F9" s="20">
        <f>E9/D9*100</f>
        <v>101.21094444444445</v>
      </c>
    </row>
    <row r="10" spans="1:10" x14ac:dyDescent="0.25">
      <c r="A10" s="58" t="s">
        <v>11</v>
      </c>
      <c r="B10" s="59"/>
      <c r="C10" s="11" t="s">
        <v>12</v>
      </c>
      <c r="D10" s="13">
        <v>0.6</v>
      </c>
      <c r="E10" s="13">
        <v>0.57099999999999995</v>
      </c>
      <c r="F10" s="20">
        <f t="shared" ref="F10:F34" si="0">E10/D10*100</f>
        <v>95.166666666666671</v>
      </c>
    </row>
    <row r="11" spans="1:10" ht="16.5" customHeight="1" x14ac:dyDescent="0.25">
      <c r="A11" s="58" t="s">
        <v>13</v>
      </c>
      <c r="B11" s="59"/>
      <c r="C11" s="11" t="s">
        <v>14</v>
      </c>
      <c r="D11" s="13">
        <v>510</v>
      </c>
      <c r="E11" s="13">
        <v>488.78399999999999</v>
      </c>
      <c r="F11" s="20">
        <f t="shared" si="0"/>
        <v>95.84</v>
      </c>
    </row>
    <row r="12" spans="1:10" x14ac:dyDescent="0.25">
      <c r="A12" s="58" t="s">
        <v>15</v>
      </c>
      <c r="B12" s="59"/>
      <c r="C12" s="11" t="s">
        <v>16</v>
      </c>
      <c r="D12" s="13">
        <v>3408.0880000000002</v>
      </c>
      <c r="E12" s="13">
        <v>2647.1779999999999</v>
      </c>
      <c r="F12" s="20">
        <f t="shared" si="0"/>
        <v>77.673405146815455</v>
      </c>
    </row>
    <row r="13" spans="1:10" ht="93" customHeight="1" x14ac:dyDescent="0.25">
      <c r="A13" s="58" t="s">
        <v>17</v>
      </c>
      <c r="B13" s="59"/>
      <c r="C13" s="15" t="s">
        <v>18</v>
      </c>
      <c r="D13" s="13">
        <v>24.5</v>
      </c>
      <c r="E13" s="13">
        <v>24.69</v>
      </c>
      <c r="F13" s="20">
        <f t="shared" si="0"/>
        <v>100.77551020408164</v>
      </c>
    </row>
    <row r="14" spans="1:10" ht="42" customHeight="1" x14ac:dyDescent="0.25">
      <c r="A14" s="12" t="s">
        <v>218</v>
      </c>
      <c r="B14" s="48"/>
      <c r="C14" s="52" t="s">
        <v>228</v>
      </c>
      <c r="D14" s="13">
        <v>0</v>
      </c>
      <c r="E14" s="13">
        <v>0.114</v>
      </c>
      <c r="F14" s="20">
        <v>0</v>
      </c>
    </row>
    <row r="15" spans="1:10" ht="67.5" customHeight="1" x14ac:dyDescent="0.25">
      <c r="A15" s="58" t="s">
        <v>19</v>
      </c>
      <c r="B15" s="59"/>
      <c r="C15" s="14" t="s">
        <v>20</v>
      </c>
      <c r="D15" s="13">
        <v>1550</v>
      </c>
      <c r="E15" s="13">
        <v>1511.463</v>
      </c>
      <c r="F15" s="20">
        <f t="shared" si="0"/>
        <v>97.513741935483864</v>
      </c>
    </row>
    <row r="16" spans="1:10" ht="81.75" customHeight="1" x14ac:dyDescent="0.25">
      <c r="A16" s="58" t="s">
        <v>21</v>
      </c>
      <c r="B16" s="59"/>
      <c r="C16" s="14" t="s">
        <v>22</v>
      </c>
      <c r="D16" s="13">
        <v>425</v>
      </c>
      <c r="E16" s="13">
        <v>405.214</v>
      </c>
      <c r="F16" s="20">
        <f t="shared" si="0"/>
        <v>95.344470588235296</v>
      </c>
    </row>
    <row r="17" spans="1:10" ht="80.25" customHeight="1" x14ac:dyDescent="0.25">
      <c r="A17" s="58" t="s">
        <v>23</v>
      </c>
      <c r="B17" s="59"/>
      <c r="C17" s="14" t="s">
        <v>24</v>
      </c>
      <c r="D17" s="13">
        <v>140</v>
      </c>
      <c r="E17" s="13">
        <v>139.10400000000001</v>
      </c>
      <c r="F17" s="20">
        <f t="shared" si="0"/>
        <v>99.360000000000014</v>
      </c>
    </row>
    <row r="18" spans="1:10" ht="105.75" customHeight="1" x14ac:dyDescent="0.25">
      <c r="A18" s="58" t="s">
        <v>25</v>
      </c>
      <c r="B18" s="59"/>
      <c r="C18" s="15" t="s">
        <v>26</v>
      </c>
      <c r="D18" s="13">
        <v>122</v>
      </c>
      <c r="E18" s="13">
        <v>121.803</v>
      </c>
      <c r="F18" s="20">
        <f t="shared" si="0"/>
        <v>99.838524590163928</v>
      </c>
    </row>
    <row r="19" spans="1:10" ht="54" customHeight="1" x14ac:dyDescent="0.25">
      <c r="A19" s="58" t="s">
        <v>27</v>
      </c>
      <c r="B19" s="60"/>
      <c r="C19" s="14" t="s">
        <v>28</v>
      </c>
      <c r="D19" s="16">
        <v>500</v>
      </c>
      <c r="E19" s="13">
        <v>493.21600000000001</v>
      </c>
      <c r="F19" s="20">
        <f t="shared" si="0"/>
        <v>98.643199999999993</v>
      </c>
    </row>
    <row r="20" spans="1:10" ht="16.5" customHeight="1" x14ac:dyDescent="0.25">
      <c r="A20" s="58"/>
      <c r="B20" s="59"/>
      <c r="C20" s="17" t="s">
        <v>29</v>
      </c>
      <c r="D20" s="18">
        <f>SUM(D9:D19)</f>
        <v>10280.188</v>
      </c>
      <c r="E20" s="18">
        <f>SUM(E9:E19)</f>
        <v>9475.7309999999979</v>
      </c>
      <c r="F20" s="22">
        <f t="shared" si="0"/>
        <v>92.174685910413288</v>
      </c>
      <c r="J20" s="49"/>
    </row>
    <row r="21" spans="1:10" ht="38.25" x14ac:dyDescent="0.25">
      <c r="A21" s="58" t="s">
        <v>30</v>
      </c>
      <c r="B21" s="59"/>
      <c r="C21" s="15" t="s">
        <v>31</v>
      </c>
      <c r="D21" s="13">
        <v>6174</v>
      </c>
      <c r="E21" s="13">
        <v>6174</v>
      </c>
      <c r="F21" s="20">
        <f t="shared" si="0"/>
        <v>100</v>
      </c>
    </row>
    <row r="22" spans="1:10" ht="55.5" customHeight="1" x14ac:dyDescent="0.25">
      <c r="A22" s="58" t="s">
        <v>32</v>
      </c>
      <c r="B22" s="59"/>
      <c r="C22" s="15" t="s">
        <v>33</v>
      </c>
      <c r="D22" s="13">
        <v>187</v>
      </c>
      <c r="E22" s="13">
        <v>187</v>
      </c>
      <c r="F22" s="20">
        <f t="shared" si="0"/>
        <v>100</v>
      </c>
    </row>
    <row r="23" spans="1:10" ht="89.25" x14ac:dyDescent="0.25">
      <c r="A23" s="58" t="s">
        <v>35</v>
      </c>
      <c r="B23" s="59"/>
      <c r="C23" s="30" t="s">
        <v>34</v>
      </c>
      <c r="D23" s="13">
        <v>3980.7759999999998</v>
      </c>
      <c r="E23" s="13">
        <v>3980.7759999999998</v>
      </c>
      <c r="F23" s="20">
        <f t="shared" si="0"/>
        <v>100</v>
      </c>
    </row>
    <row r="24" spans="1:10" ht="25.5" x14ac:dyDescent="0.25">
      <c r="A24" s="54" t="s">
        <v>244</v>
      </c>
      <c r="B24" s="55"/>
      <c r="C24" s="30" t="s">
        <v>245</v>
      </c>
      <c r="D24" s="13">
        <v>690</v>
      </c>
      <c r="E24" s="13">
        <v>689.73</v>
      </c>
      <c r="F24" s="20">
        <f t="shared" si="0"/>
        <v>99.960869565217394</v>
      </c>
    </row>
    <row r="25" spans="1:10" ht="38.25" x14ac:dyDescent="0.25">
      <c r="A25" s="12" t="s">
        <v>247</v>
      </c>
      <c r="B25" s="55"/>
      <c r="C25" s="52" t="s">
        <v>246</v>
      </c>
      <c r="D25" s="13">
        <v>285.08800000000002</v>
      </c>
      <c r="E25" s="13">
        <v>285.08800000000002</v>
      </c>
      <c r="F25" s="20">
        <f t="shared" si="0"/>
        <v>100</v>
      </c>
    </row>
    <row r="26" spans="1:10" ht="76.5" x14ac:dyDescent="0.25">
      <c r="A26" s="47" t="s">
        <v>212</v>
      </c>
      <c r="B26" s="48"/>
      <c r="C26" s="30" t="s">
        <v>213</v>
      </c>
      <c r="D26" s="13">
        <v>1493.115</v>
      </c>
      <c r="E26" s="13">
        <v>1071.671</v>
      </c>
      <c r="F26" s="20">
        <f t="shared" si="0"/>
        <v>71.774176804867679</v>
      </c>
    </row>
    <row r="27" spans="1:10" ht="114.75" x14ac:dyDescent="0.25">
      <c r="A27" s="47" t="s">
        <v>214</v>
      </c>
      <c r="B27" s="48"/>
      <c r="C27" s="30" t="s">
        <v>215</v>
      </c>
      <c r="D27" s="13">
        <v>1774.5</v>
      </c>
      <c r="E27" s="13">
        <v>1732.5</v>
      </c>
      <c r="F27" s="20">
        <f t="shared" si="0"/>
        <v>97.633136094674555</v>
      </c>
    </row>
    <row r="28" spans="1:10" ht="76.5" x14ac:dyDescent="0.25">
      <c r="A28" s="47" t="s">
        <v>216</v>
      </c>
      <c r="B28" s="48"/>
      <c r="C28" s="30" t="s">
        <v>217</v>
      </c>
      <c r="D28" s="13">
        <v>1559.25</v>
      </c>
      <c r="E28" s="13">
        <v>1559.25</v>
      </c>
      <c r="F28" s="20">
        <f t="shared" si="0"/>
        <v>100</v>
      </c>
    </row>
    <row r="29" spans="1:10" ht="51" x14ac:dyDescent="0.25">
      <c r="A29" s="57" t="s">
        <v>248</v>
      </c>
      <c r="B29" s="56"/>
      <c r="C29" s="30" t="s">
        <v>249</v>
      </c>
      <c r="D29" s="13">
        <v>264.95400000000001</v>
      </c>
      <c r="E29" s="13">
        <v>0</v>
      </c>
      <c r="F29" s="20">
        <f t="shared" si="0"/>
        <v>0</v>
      </c>
    </row>
    <row r="30" spans="1:10" x14ac:dyDescent="0.25">
      <c r="A30" s="50" t="s">
        <v>229</v>
      </c>
      <c r="B30" s="51"/>
      <c r="C30" s="30" t="s">
        <v>257</v>
      </c>
      <c r="D30" s="13">
        <v>1900</v>
      </c>
      <c r="E30" s="13">
        <v>1900</v>
      </c>
      <c r="F30" s="20"/>
    </row>
    <row r="31" spans="1:10" ht="63.75" x14ac:dyDescent="0.25">
      <c r="A31" s="12" t="s">
        <v>230</v>
      </c>
      <c r="B31" s="53"/>
      <c r="C31" s="52" t="s">
        <v>231</v>
      </c>
      <c r="D31" s="13">
        <v>98.99</v>
      </c>
      <c r="E31" s="13">
        <v>98.99</v>
      </c>
      <c r="F31" s="20">
        <f t="shared" si="0"/>
        <v>100</v>
      </c>
    </row>
    <row r="32" spans="1:10" ht="78.75" customHeight="1" x14ac:dyDescent="0.25">
      <c r="A32" s="58" t="s">
        <v>36</v>
      </c>
      <c r="B32" s="59"/>
      <c r="C32" s="14" t="s">
        <v>37</v>
      </c>
      <c r="D32" s="13">
        <v>385.35300000000001</v>
      </c>
      <c r="E32" s="13">
        <v>380.55</v>
      </c>
      <c r="F32" s="20">
        <f t="shared" si="0"/>
        <v>98.753610326116572</v>
      </c>
    </row>
    <row r="33" spans="1:6" ht="40.5" customHeight="1" x14ac:dyDescent="0.25">
      <c r="A33" s="54" t="s">
        <v>250</v>
      </c>
      <c r="B33" s="55"/>
      <c r="C33" s="14" t="s">
        <v>251</v>
      </c>
      <c r="D33" s="13">
        <v>0</v>
      </c>
      <c r="E33" s="13">
        <v>390.77</v>
      </c>
      <c r="F33" s="20">
        <v>0</v>
      </c>
    </row>
    <row r="34" spans="1:6" x14ac:dyDescent="0.25">
      <c r="A34" s="58"/>
      <c r="B34" s="59"/>
      <c r="C34" s="19" t="s">
        <v>38</v>
      </c>
      <c r="D34" s="18">
        <f>SUM(D20:D32)</f>
        <v>29073.214000000004</v>
      </c>
      <c r="E34" s="18">
        <f>E20+E21+E22+E23+E24+E25+E26+E27+E28+E29+E30+E31+E32+E33</f>
        <v>27926.055999999997</v>
      </c>
      <c r="F34" s="22">
        <f t="shared" si="0"/>
        <v>96.054244295109555</v>
      </c>
    </row>
    <row r="35" spans="1:6" ht="15.75" x14ac:dyDescent="0.25">
      <c r="A35" s="7"/>
      <c r="B35" s="7"/>
      <c r="C35" s="7"/>
      <c r="D35" s="7"/>
      <c r="E35" s="7"/>
      <c r="F35" s="7"/>
    </row>
  </sheetData>
  <mergeCells count="22">
    <mergeCell ref="D1:F1"/>
    <mergeCell ref="A22:B22"/>
    <mergeCell ref="A23:B23"/>
    <mergeCell ref="A32:B32"/>
    <mergeCell ref="A11:B11"/>
    <mergeCell ref="A12:B12"/>
    <mergeCell ref="A13:B13"/>
    <mergeCell ref="A15:B15"/>
    <mergeCell ref="D2:F2"/>
    <mergeCell ref="D3:F3"/>
    <mergeCell ref="D4:F4"/>
    <mergeCell ref="A16:B16"/>
    <mergeCell ref="A6:F6"/>
    <mergeCell ref="A8:B8"/>
    <mergeCell ref="A9:B9"/>
    <mergeCell ref="A10:B10"/>
    <mergeCell ref="A34:B34"/>
    <mergeCell ref="A17:B17"/>
    <mergeCell ref="A18:B18"/>
    <mergeCell ref="A20:B20"/>
    <mergeCell ref="A21:B21"/>
    <mergeCell ref="A19:B19"/>
  </mergeCells>
  <pageMargins left="0.70866141732283472" right="0.31496062992125984" top="0.74803149606299213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D4" sqref="D4:F4"/>
    </sheetView>
  </sheetViews>
  <sheetFormatPr defaultRowHeight="15" x14ac:dyDescent="0.25"/>
  <cols>
    <col min="1" max="1" width="7.5703125" customWidth="1"/>
    <col min="2" max="2" width="9.140625" hidden="1" customWidth="1"/>
    <col min="3" max="3" width="47.42578125" customWidth="1"/>
    <col min="4" max="4" width="11.140625" customWidth="1"/>
    <col min="5" max="5" width="11.7109375" customWidth="1"/>
    <col min="6" max="6" width="9" customWidth="1"/>
  </cols>
  <sheetData>
    <row r="1" spans="1:6" ht="12.75" customHeight="1" x14ac:dyDescent="0.25">
      <c r="A1" s="4"/>
      <c r="B1" s="23"/>
      <c r="C1" s="23"/>
      <c r="D1" s="61" t="s">
        <v>210</v>
      </c>
      <c r="E1" s="62"/>
      <c r="F1" s="62"/>
    </row>
    <row r="2" spans="1:6" x14ac:dyDescent="0.25">
      <c r="D2" s="63" t="s">
        <v>1</v>
      </c>
      <c r="E2" s="63"/>
      <c r="F2" s="63"/>
    </row>
    <row r="3" spans="1:6" x14ac:dyDescent="0.25">
      <c r="D3" s="63" t="s">
        <v>2</v>
      </c>
      <c r="E3" s="63"/>
      <c r="F3" s="63"/>
    </row>
    <row r="4" spans="1:6" x14ac:dyDescent="0.25">
      <c r="D4" s="63" t="s">
        <v>258</v>
      </c>
      <c r="E4" s="63"/>
      <c r="F4" s="63"/>
    </row>
    <row r="5" spans="1:6" x14ac:dyDescent="0.25">
      <c r="E5" s="3"/>
      <c r="F5" s="3"/>
    </row>
    <row r="6" spans="1:6" ht="31.5" customHeight="1" x14ac:dyDescent="0.25">
      <c r="A6" s="64" t="s">
        <v>252</v>
      </c>
      <c r="B6" s="64"/>
      <c r="C6" s="64"/>
      <c r="D6" s="64"/>
      <c r="E6" s="64"/>
      <c r="F6" s="64"/>
    </row>
    <row r="7" spans="1:6" x14ac:dyDescent="0.25">
      <c r="E7" s="3"/>
      <c r="F7" s="6" t="s">
        <v>3</v>
      </c>
    </row>
    <row r="8" spans="1:6" ht="47.25" x14ac:dyDescent="0.25">
      <c r="A8" s="70" t="s">
        <v>39</v>
      </c>
      <c r="B8" s="71"/>
      <c r="C8" s="27" t="s">
        <v>40</v>
      </c>
      <c r="D8" s="9" t="s">
        <v>6</v>
      </c>
      <c r="E8" s="10" t="s">
        <v>7</v>
      </c>
      <c r="F8" s="10" t="s">
        <v>8</v>
      </c>
    </row>
    <row r="9" spans="1:6" x14ac:dyDescent="0.25">
      <c r="A9" s="67" t="s">
        <v>41</v>
      </c>
      <c r="B9" s="60"/>
      <c r="C9" s="28" t="s">
        <v>42</v>
      </c>
      <c r="D9" s="26">
        <f>D10+D11+D12+D13+D14+D15</f>
        <v>4751.4570000000003</v>
      </c>
      <c r="E9" s="26">
        <f>E10+E11+E12+E13+E14+E15</f>
        <v>4750.8220000000001</v>
      </c>
      <c r="F9" s="22">
        <f>E9/D9*100</f>
        <v>99.986635678277196</v>
      </c>
    </row>
    <row r="10" spans="1:6" ht="27.75" customHeight="1" x14ac:dyDescent="0.25">
      <c r="A10" s="58" t="s">
        <v>43</v>
      </c>
      <c r="B10" s="60"/>
      <c r="C10" s="14" t="s">
        <v>44</v>
      </c>
      <c r="D10" s="13">
        <v>785.81899999999996</v>
      </c>
      <c r="E10" s="13">
        <v>785.81899999999996</v>
      </c>
      <c r="F10" s="20">
        <f t="shared" ref="F10:F24" si="0">E10/D10*100</f>
        <v>100</v>
      </c>
    </row>
    <row r="11" spans="1:6" ht="38.25" x14ac:dyDescent="0.25">
      <c r="A11" s="58" t="s">
        <v>45</v>
      </c>
      <c r="B11" s="60"/>
      <c r="C11" s="14" t="s">
        <v>46</v>
      </c>
      <c r="D11" s="13">
        <v>114</v>
      </c>
      <c r="E11" s="13">
        <v>114</v>
      </c>
      <c r="F11" s="20">
        <f t="shared" si="0"/>
        <v>100</v>
      </c>
    </row>
    <row r="12" spans="1:6" ht="51" x14ac:dyDescent="0.25">
      <c r="A12" s="58" t="s">
        <v>47</v>
      </c>
      <c r="B12" s="60"/>
      <c r="C12" s="30" t="s">
        <v>48</v>
      </c>
      <c r="D12" s="13">
        <v>2950.127</v>
      </c>
      <c r="E12" s="13">
        <v>2949.4920000000002</v>
      </c>
      <c r="F12" s="20">
        <f t="shared" si="0"/>
        <v>99.978475502919039</v>
      </c>
    </row>
    <row r="13" spans="1:6" ht="39" thickBot="1" x14ac:dyDescent="0.3">
      <c r="A13" s="58" t="s">
        <v>49</v>
      </c>
      <c r="B13" s="60"/>
      <c r="C13" s="31" t="s">
        <v>50</v>
      </c>
      <c r="D13" s="13">
        <v>103.5</v>
      </c>
      <c r="E13" s="13">
        <v>103.5</v>
      </c>
      <c r="F13" s="20">
        <f t="shared" si="0"/>
        <v>100</v>
      </c>
    </row>
    <row r="14" spans="1:6" ht="15.75" thickBot="1" x14ac:dyDescent="0.3">
      <c r="A14" s="58" t="s">
        <v>51</v>
      </c>
      <c r="B14" s="60"/>
      <c r="C14" s="32" t="s">
        <v>52</v>
      </c>
      <c r="D14" s="13">
        <v>0</v>
      </c>
      <c r="E14" s="13">
        <v>0</v>
      </c>
      <c r="F14" s="20">
        <v>0</v>
      </c>
    </row>
    <row r="15" spans="1:6" ht="15.75" thickBot="1" x14ac:dyDescent="0.3">
      <c r="A15" s="58" t="s">
        <v>53</v>
      </c>
      <c r="B15" s="60"/>
      <c r="C15" s="32" t="s">
        <v>54</v>
      </c>
      <c r="D15" s="13">
        <v>798.01099999999997</v>
      </c>
      <c r="E15" s="13">
        <v>798.01099999999997</v>
      </c>
      <c r="F15" s="20">
        <f t="shared" si="0"/>
        <v>100</v>
      </c>
    </row>
    <row r="16" spans="1:6" ht="15.75" thickBot="1" x14ac:dyDescent="0.3">
      <c r="A16" s="58" t="s">
        <v>60</v>
      </c>
      <c r="B16" s="60"/>
      <c r="C16" s="33" t="s">
        <v>56</v>
      </c>
      <c r="D16" s="18">
        <v>187</v>
      </c>
      <c r="E16" s="18">
        <v>187</v>
      </c>
      <c r="F16" s="22">
        <f t="shared" si="0"/>
        <v>100</v>
      </c>
    </row>
    <row r="17" spans="1:6" ht="17.25" customHeight="1" thickBot="1" x14ac:dyDescent="0.3">
      <c r="A17" s="58" t="s">
        <v>55</v>
      </c>
      <c r="B17" s="60"/>
      <c r="C17" s="34" t="s">
        <v>57</v>
      </c>
      <c r="D17" s="13">
        <v>187</v>
      </c>
      <c r="E17" s="13">
        <v>187</v>
      </c>
      <c r="F17" s="20">
        <f t="shared" si="0"/>
        <v>100</v>
      </c>
    </row>
    <row r="18" spans="1:6" ht="25.5" x14ac:dyDescent="0.25">
      <c r="A18" s="58" t="s">
        <v>61</v>
      </c>
      <c r="B18" s="60"/>
      <c r="C18" s="35" t="s">
        <v>58</v>
      </c>
      <c r="D18" s="18">
        <v>739.52599999999995</v>
      </c>
      <c r="E18" s="18">
        <v>739.52599999999995</v>
      </c>
      <c r="F18" s="22">
        <f t="shared" si="0"/>
        <v>100</v>
      </c>
    </row>
    <row r="19" spans="1:6" ht="38.25" x14ac:dyDescent="0.25">
      <c r="A19" s="58" t="s">
        <v>62</v>
      </c>
      <c r="B19" s="60"/>
      <c r="C19" s="29" t="s">
        <v>59</v>
      </c>
      <c r="D19" s="13">
        <v>739.52599999999995</v>
      </c>
      <c r="E19" s="13">
        <v>739.52599999999995</v>
      </c>
      <c r="F19" s="20">
        <f t="shared" si="0"/>
        <v>100</v>
      </c>
    </row>
    <row r="20" spans="1:6" ht="15.75" thickBot="1" x14ac:dyDescent="0.3">
      <c r="A20" s="58" t="s">
        <v>63</v>
      </c>
      <c r="B20" s="60"/>
      <c r="C20" s="36" t="s">
        <v>67</v>
      </c>
      <c r="D20" s="18">
        <f>D21+D22+D23</f>
        <v>5879.2950000000001</v>
      </c>
      <c r="E20" s="18">
        <f>E21+E22+E23</f>
        <v>5874.3920000000007</v>
      </c>
      <c r="F20" s="22">
        <f t="shared" si="0"/>
        <v>99.916605647445834</v>
      </c>
    </row>
    <row r="21" spans="1:6" ht="15.75" thickBot="1" x14ac:dyDescent="0.3">
      <c r="A21" s="58" t="s">
        <v>64</v>
      </c>
      <c r="B21" s="60"/>
      <c r="C21" s="37" t="s">
        <v>68</v>
      </c>
      <c r="D21" s="13">
        <v>67.215999999999994</v>
      </c>
      <c r="E21" s="13">
        <v>67.215999999999994</v>
      </c>
      <c r="F21" s="20">
        <f t="shared" si="0"/>
        <v>100</v>
      </c>
    </row>
    <row r="22" spans="1:6" ht="15.75" thickBot="1" x14ac:dyDescent="0.3">
      <c r="A22" s="58" t="s">
        <v>65</v>
      </c>
      <c r="B22" s="60"/>
      <c r="C22" s="37" t="s">
        <v>69</v>
      </c>
      <c r="D22" s="13">
        <v>5646.299</v>
      </c>
      <c r="E22" s="13">
        <v>5641.4960000000001</v>
      </c>
      <c r="F22" s="20">
        <f t="shared" si="0"/>
        <v>99.914935429384812</v>
      </c>
    </row>
    <row r="23" spans="1:6" x14ac:dyDescent="0.25">
      <c r="A23" s="24" t="s">
        <v>66</v>
      </c>
      <c r="B23" s="25"/>
      <c r="C23" s="38" t="s">
        <v>70</v>
      </c>
      <c r="D23" s="13">
        <v>165.78</v>
      </c>
      <c r="E23" s="13">
        <v>165.68</v>
      </c>
      <c r="F23" s="20">
        <f t="shared" si="0"/>
        <v>99.939679092773559</v>
      </c>
    </row>
    <row r="24" spans="1:6" ht="15.75" thickBot="1" x14ac:dyDescent="0.3">
      <c r="A24" s="68" t="s">
        <v>71</v>
      </c>
      <c r="B24" s="69"/>
      <c r="C24" s="36" t="s">
        <v>76</v>
      </c>
      <c r="D24" s="18">
        <f>D25+D26+D27+D28</f>
        <v>14776.660999999998</v>
      </c>
      <c r="E24" s="18">
        <f>E25+E26+E27+E28</f>
        <v>13014.837</v>
      </c>
      <c r="F24" s="22">
        <f t="shared" si="0"/>
        <v>88.076981667238627</v>
      </c>
    </row>
    <row r="25" spans="1:6" ht="15.75" thickBot="1" x14ac:dyDescent="0.3">
      <c r="A25" s="58" t="s">
        <v>72</v>
      </c>
      <c r="B25" s="60"/>
      <c r="C25" s="39" t="s">
        <v>77</v>
      </c>
      <c r="D25" s="13">
        <v>6291.8</v>
      </c>
      <c r="E25" s="13">
        <v>4815</v>
      </c>
      <c r="F25" s="20">
        <f t="shared" ref="F25:F26" si="1">E25/D25*100</f>
        <v>76.528179535268123</v>
      </c>
    </row>
    <row r="26" spans="1:6" ht="15.75" thickBot="1" x14ac:dyDescent="0.3">
      <c r="A26" s="58" t="s">
        <v>73</v>
      </c>
      <c r="B26" s="60"/>
      <c r="C26" s="39" t="s">
        <v>78</v>
      </c>
      <c r="D26" s="13">
        <v>3493.95</v>
      </c>
      <c r="E26" s="13">
        <v>3228.9949999999999</v>
      </c>
      <c r="F26" s="20">
        <f t="shared" si="1"/>
        <v>92.416748951759473</v>
      </c>
    </row>
    <row r="27" spans="1:6" ht="15.75" thickBot="1" x14ac:dyDescent="0.3">
      <c r="A27" s="58" t="s">
        <v>74</v>
      </c>
      <c r="B27" s="60"/>
      <c r="C27" s="39" t="s">
        <v>79</v>
      </c>
      <c r="D27" s="13">
        <v>4570.62</v>
      </c>
      <c r="E27" s="13">
        <v>4550.5510000000004</v>
      </c>
      <c r="F27" s="20">
        <f t="shared" ref="F27:F30" si="2">E27/D27*100</f>
        <v>99.560912961480071</v>
      </c>
    </row>
    <row r="28" spans="1:6" ht="26.25" thickBot="1" x14ac:dyDescent="0.3">
      <c r="A28" s="58" t="s">
        <v>75</v>
      </c>
      <c r="B28" s="60"/>
      <c r="C28" s="39" t="s">
        <v>80</v>
      </c>
      <c r="D28" s="13">
        <v>420.291</v>
      </c>
      <c r="E28" s="13">
        <v>420.291</v>
      </c>
      <c r="F28" s="20">
        <f t="shared" si="2"/>
        <v>100</v>
      </c>
    </row>
    <row r="29" spans="1:6" ht="15.75" thickBot="1" x14ac:dyDescent="0.3">
      <c r="A29" s="68" t="s">
        <v>81</v>
      </c>
      <c r="B29" s="60"/>
      <c r="C29" s="33" t="s">
        <v>85</v>
      </c>
      <c r="D29" s="18">
        <v>230.98</v>
      </c>
      <c r="E29" s="18">
        <v>230.98</v>
      </c>
      <c r="F29" s="22">
        <f t="shared" si="2"/>
        <v>100</v>
      </c>
    </row>
    <row r="30" spans="1:6" ht="15.75" thickBot="1" x14ac:dyDescent="0.3">
      <c r="A30" s="58" t="s">
        <v>82</v>
      </c>
      <c r="B30" s="60"/>
      <c r="C30" s="39" t="s">
        <v>86</v>
      </c>
      <c r="D30" s="13">
        <v>230.98</v>
      </c>
      <c r="E30" s="13">
        <v>230.98</v>
      </c>
      <c r="F30" s="20">
        <f t="shared" si="2"/>
        <v>100</v>
      </c>
    </row>
    <row r="31" spans="1:6" ht="15.75" thickBot="1" x14ac:dyDescent="0.3">
      <c r="A31" s="58" t="s">
        <v>83</v>
      </c>
      <c r="B31" s="60"/>
      <c r="C31" s="40" t="s">
        <v>87</v>
      </c>
      <c r="D31" s="18">
        <v>417.48099999999999</v>
      </c>
      <c r="E31" s="18">
        <v>417.48099999999999</v>
      </c>
      <c r="F31" s="22">
        <f t="shared" ref="F31:F36" si="3">E31/D31*100</f>
        <v>100</v>
      </c>
    </row>
    <row r="32" spans="1:6" ht="15.75" thickBot="1" x14ac:dyDescent="0.3">
      <c r="A32" s="58" t="s">
        <v>84</v>
      </c>
      <c r="B32" s="60"/>
      <c r="C32" s="37" t="s">
        <v>88</v>
      </c>
      <c r="D32" s="13">
        <v>417.48099999999999</v>
      </c>
      <c r="E32" s="13">
        <v>417.48099999999999</v>
      </c>
      <c r="F32" s="20">
        <f t="shared" si="3"/>
        <v>100</v>
      </c>
    </row>
    <row r="33" spans="1:6" ht="15.75" thickBot="1" x14ac:dyDescent="0.3">
      <c r="A33" s="68" t="s">
        <v>89</v>
      </c>
      <c r="B33" s="69"/>
      <c r="C33" s="41" t="s">
        <v>93</v>
      </c>
      <c r="D33" s="18">
        <v>1455.826</v>
      </c>
      <c r="E33" s="18">
        <v>994.279</v>
      </c>
      <c r="F33" s="22">
        <f t="shared" si="3"/>
        <v>68.2965546706818</v>
      </c>
    </row>
    <row r="34" spans="1:6" ht="15.75" thickBot="1" x14ac:dyDescent="0.3">
      <c r="A34" s="58" t="s">
        <v>90</v>
      </c>
      <c r="B34" s="60"/>
      <c r="C34" s="37" t="s">
        <v>94</v>
      </c>
      <c r="D34" s="13">
        <v>1455.826</v>
      </c>
      <c r="E34" s="13">
        <v>994.279</v>
      </c>
      <c r="F34" s="20">
        <f t="shared" si="3"/>
        <v>68.2965546706818</v>
      </c>
    </row>
    <row r="35" spans="1:6" ht="15.75" thickBot="1" x14ac:dyDescent="0.3">
      <c r="A35" s="68" t="s">
        <v>91</v>
      </c>
      <c r="B35" s="69"/>
      <c r="C35" s="40" t="s">
        <v>95</v>
      </c>
      <c r="D35" s="18">
        <v>2140.4580000000001</v>
      </c>
      <c r="E35" s="18">
        <v>2140.4580000000001</v>
      </c>
      <c r="F35" s="22">
        <f t="shared" si="3"/>
        <v>100</v>
      </c>
    </row>
    <row r="36" spans="1:6" ht="15.75" thickBot="1" x14ac:dyDescent="0.3">
      <c r="A36" s="58" t="s">
        <v>92</v>
      </c>
      <c r="B36" s="60"/>
      <c r="C36" s="37" t="s">
        <v>96</v>
      </c>
      <c r="D36" s="13">
        <v>2140.4580000000001</v>
      </c>
      <c r="E36" s="13">
        <v>2140.4580000000001</v>
      </c>
      <c r="F36" s="20">
        <f t="shared" si="3"/>
        <v>100</v>
      </c>
    </row>
    <row r="37" spans="1:6" x14ac:dyDescent="0.25">
      <c r="A37" s="58"/>
      <c r="B37" s="60"/>
      <c r="C37" s="35" t="s">
        <v>97</v>
      </c>
      <c r="D37" s="18">
        <f>D9+D16+D18+D20+D24+D29+D31+D33+D35</f>
        <v>30578.683999999997</v>
      </c>
      <c r="E37" s="18">
        <f>E9+E16+E18+E20+E24+E29+E31+E33+E35</f>
        <v>28349.774999999998</v>
      </c>
      <c r="F37" s="22">
        <f t="shared" ref="F37" si="4">E37/D37*100</f>
        <v>92.710906067769301</v>
      </c>
    </row>
  </sheetData>
  <mergeCells count="34">
    <mergeCell ref="A21:B21"/>
    <mergeCell ref="A22:B22"/>
    <mergeCell ref="A24:B24"/>
    <mergeCell ref="A15:B15"/>
    <mergeCell ref="A16:B16"/>
    <mergeCell ref="A17:B17"/>
    <mergeCell ref="A18:B18"/>
    <mergeCell ref="A19:B19"/>
    <mergeCell ref="A20:B20"/>
    <mergeCell ref="A14:B14"/>
    <mergeCell ref="D1:F1"/>
    <mergeCell ref="D2:F2"/>
    <mergeCell ref="D3:F3"/>
    <mergeCell ref="D4:F4"/>
    <mergeCell ref="A6:F6"/>
    <mergeCell ref="A8:B8"/>
    <mergeCell ref="A9:B9"/>
    <mergeCell ref="A10:B10"/>
    <mergeCell ref="A11:B11"/>
    <mergeCell ref="A12:B12"/>
    <mergeCell ref="A13:B13"/>
    <mergeCell ref="A25:B25"/>
    <mergeCell ref="A26:B26"/>
    <mergeCell ref="A27:B27"/>
    <mergeCell ref="A28:B28"/>
    <mergeCell ref="A29:B29"/>
    <mergeCell ref="A35:B35"/>
    <mergeCell ref="A36:B36"/>
    <mergeCell ref="A37:B37"/>
    <mergeCell ref="A30:B30"/>
    <mergeCell ref="A31:B31"/>
    <mergeCell ref="A32:B32"/>
    <mergeCell ref="A33:B33"/>
    <mergeCell ref="A34:B34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workbookViewId="0">
      <selection activeCell="L8" sqref="L8"/>
    </sheetView>
  </sheetViews>
  <sheetFormatPr defaultRowHeight="15" x14ac:dyDescent="0.25"/>
  <cols>
    <col min="1" max="1" width="9.140625" customWidth="1"/>
    <col min="2" max="2" width="24.28515625" customWidth="1"/>
    <col min="3" max="3" width="5.5703125" customWidth="1"/>
    <col min="4" max="4" width="5.85546875" customWidth="1"/>
    <col min="6" max="6" width="5.85546875" customWidth="1"/>
    <col min="7" max="7" width="11" customWidth="1"/>
    <col min="8" max="8" width="10.7109375" customWidth="1"/>
    <col min="9" max="9" width="9.140625" customWidth="1"/>
  </cols>
  <sheetData>
    <row r="1" spans="1:9" ht="14.25" customHeight="1" x14ac:dyDescent="0.25">
      <c r="G1" s="61" t="s">
        <v>211</v>
      </c>
      <c r="H1" s="62"/>
      <c r="I1" s="62"/>
    </row>
    <row r="2" spans="1:9" ht="12.75" customHeight="1" x14ac:dyDescent="0.25">
      <c r="F2" s="63" t="s">
        <v>1</v>
      </c>
      <c r="G2" s="62"/>
      <c r="H2" s="62"/>
      <c r="I2" s="62"/>
    </row>
    <row r="3" spans="1:9" x14ac:dyDescent="0.25">
      <c r="F3" s="63" t="s">
        <v>2</v>
      </c>
      <c r="G3" s="62"/>
      <c r="H3" s="62"/>
      <c r="I3" s="62"/>
    </row>
    <row r="4" spans="1:9" x14ac:dyDescent="0.25">
      <c r="G4" s="63" t="s">
        <v>258</v>
      </c>
      <c r="H4" s="63"/>
      <c r="I4" s="63"/>
    </row>
    <row r="6" spans="1:9" ht="28.5" customHeight="1" x14ac:dyDescent="0.25">
      <c r="A6" s="78" t="s">
        <v>242</v>
      </c>
      <c r="B6" s="78"/>
      <c r="C6" s="78"/>
      <c r="D6" s="78"/>
      <c r="E6" s="78"/>
      <c r="F6" s="78"/>
      <c r="G6" s="78"/>
      <c r="H6" s="78"/>
      <c r="I6" s="78"/>
    </row>
    <row r="7" spans="1:9" ht="16.5" customHeight="1" x14ac:dyDescent="0.25">
      <c r="A7" s="46"/>
      <c r="B7" s="46"/>
      <c r="C7" s="46"/>
      <c r="D7" s="46"/>
      <c r="E7" s="46"/>
      <c r="F7" s="46"/>
      <c r="G7" s="46"/>
      <c r="H7" s="81" t="s">
        <v>3</v>
      </c>
      <c r="I7" s="82"/>
    </row>
    <row r="8" spans="1:9" ht="47.25" x14ac:dyDescent="0.25">
      <c r="A8" s="79" t="s">
        <v>102</v>
      </c>
      <c r="B8" s="80"/>
      <c r="C8" s="8" t="s">
        <v>98</v>
      </c>
      <c r="D8" s="8" t="s">
        <v>99</v>
      </c>
      <c r="E8" s="8" t="s">
        <v>100</v>
      </c>
      <c r="F8" s="8" t="s">
        <v>101</v>
      </c>
      <c r="G8" s="9" t="s">
        <v>6</v>
      </c>
      <c r="H8" s="10" t="s">
        <v>7</v>
      </c>
      <c r="I8" s="10" t="s">
        <v>8</v>
      </c>
    </row>
    <row r="9" spans="1:9" x14ac:dyDescent="0.25">
      <c r="A9" s="74" t="s">
        <v>42</v>
      </c>
      <c r="B9" s="75"/>
      <c r="C9" s="43" t="s">
        <v>103</v>
      </c>
      <c r="D9" s="43"/>
      <c r="E9" s="43"/>
      <c r="F9" s="44"/>
      <c r="G9" s="26">
        <f>G10+G13+G16+G24+G29+G32</f>
        <v>4751.4570000000003</v>
      </c>
      <c r="H9" s="26">
        <f>H10+H13+H16+H24+H29+H32</f>
        <v>4750.8220000000001</v>
      </c>
      <c r="I9" s="22">
        <f t="shared" ref="I9:I40" si="0">H9/G9*100</f>
        <v>99.986635678277196</v>
      </c>
    </row>
    <row r="10" spans="1:9" ht="45.75" customHeight="1" x14ac:dyDescent="0.25">
      <c r="A10" s="74" t="s">
        <v>104</v>
      </c>
      <c r="B10" s="75"/>
      <c r="C10" s="43"/>
      <c r="D10" s="43" t="s">
        <v>105</v>
      </c>
      <c r="E10" s="43"/>
      <c r="F10" s="44"/>
      <c r="G10" s="26">
        <v>785.81899999999996</v>
      </c>
      <c r="H10" s="26">
        <v>785.81899999999996</v>
      </c>
      <c r="I10" s="22">
        <f t="shared" si="0"/>
        <v>100</v>
      </c>
    </row>
    <row r="11" spans="1:9" x14ac:dyDescent="0.25">
      <c r="A11" s="72" t="s">
        <v>106</v>
      </c>
      <c r="B11" s="73"/>
      <c r="C11" s="42"/>
      <c r="D11" s="42"/>
      <c r="E11" s="42" t="s">
        <v>107</v>
      </c>
      <c r="F11" s="45"/>
      <c r="G11" s="21">
        <v>785.81899999999996</v>
      </c>
      <c r="H11" s="21">
        <v>785.81899999999996</v>
      </c>
      <c r="I11" s="20">
        <f t="shared" si="0"/>
        <v>100</v>
      </c>
    </row>
    <row r="12" spans="1:9" x14ac:dyDescent="0.25">
      <c r="A12" s="72" t="s">
        <v>108</v>
      </c>
      <c r="B12" s="73"/>
      <c r="C12" s="42"/>
      <c r="D12" s="42"/>
      <c r="E12" s="42"/>
      <c r="F12" s="45" t="s">
        <v>109</v>
      </c>
      <c r="G12" s="21">
        <v>785.81899999999996</v>
      </c>
      <c r="H12" s="21">
        <v>785.81899999999996</v>
      </c>
      <c r="I12" s="20">
        <f t="shared" si="0"/>
        <v>100</v>
      </c>
    </row>
    <row r="13" spans="1:9" ht="68.25" customHeight="1" x14ac:dyDescent="0.25">
      <c r="A13" s="74" t="s">
        <v>46</v>
      </c>
      <c r="B13" s="75"/>
      <c r="C13" s="43"/>
      <c r="D13" s="43" t="s">
        <v>110</v>
      </c>
      <c r="E13" s="43"/>
      <c r="F13" s="44"/>
      <c r="G13" s="26">
        <v>114</v>
      </c>
      <c r="H13" s="26">
        <v>114</v>
      </c>
      <c r="I13" s="22">
        <f t="shared" si="0"/>
        <v>100</v>
      </c>
    </row>
    <row r="14" spans="1:9" ht="30" customHeight="1" x14ac:dyDescent="0.25">
      <c r="A14" s="72" t="s">
        <v>111</v>
      </c>
      <c r="B14" s="73"/>
      <c r="C14" s="42"/>
      <c r="D14" s="42"/>
      <c r="E14" s="42" t="s">
        <v>112</v>
      </c>
      <c r="F14" s="45"/>
      <c r="G14" s="21">
        <v>114</v>
      </c>
      <c r="H14" s="21">
        <v>114</v>
      </c>
      <c r="I14" s="20">
        <f t="shared" si="0"/>
        <v>100</v>
      </c>
    </row>
    <row r="15" spans="1:9" ht="29.25" customHeight="1" x14ac:dyDescent="0.25">
      <c r="A15" s="72" t="s">
        <v>113</v>
      </c>
      <c r="B15" s="73"/>
      <c r="C15" s="42"/>
      <c r="D15" s="42"/>
      <c r="E15" s="42"/>
      <c r="F15" s="45" t="s">
        <v>114</v>
      </c>
      <c r="G15" s="21">
        <v>114</v>
      </c>
      <c r="H15" s="21">
        <v>114</v>
      </c>
      <c r="I15" s="20">
        <f t="shared" si="0"/>
        <v>100</v>
      </c>
    </row>
    <row r="16" spans="1:9" ht="66" customHeight="1" x14ac:dyDescent="0.25">
      <c r="A16" s="74" t="s">
        <v>115</v>
      </c>
      <c r="B16" s="75"/>
      <c r="C16" s="43"/>
      <c r="D16" s="43" t="s">
        <v>116</v>
      </c>
      <c r="E16" s="43"/>
      <c r="F16" s="44"/>
      <c r="G16" s="26">
        <f>G17+G22</f>
        <v>2950.1270000000004</v>
      </c>
      <c r="H16" s="26">
        <f>H17+H22</f>
        <v>2949.4920000000002</v>
      </c>
      <c r="I16" s="22">
        <f t="shared" si="0"/>
        <v>99.978475502919011</v>
      </c>
    </row>
    <row r="17" spans="1:9" x14ac:dyDescent="0.25">
      <c r="A17" s="72" t="s">
        <v>117</v>
      </c>
      <c r="B17" s="73"/>
      <c r="C17" s="42"/>
      <c r="D17" s="42"/>
      <c r="E17" s="42" t="s">
        <v>118</v>
      </c>
      <c r="F17" s="45"/>
      <c r="G17" s="21">
        <f>G18+G19+G20+G21</f>
        <v>2932.1270000000004</v>
      </c>
      <c r="H17" s="21">
        <f>H18+H19+H20+H21</f>
        <v>2931.4920000000002</v>
      </c>
      <c r="I17" s="20">
        <f t="shared" si="0"/>
        <v>99.978343366436718</v>
      </c>
    </row>
    <row r="18" spans="1:9" x14ac:dyDescent="0.25">
      <c r="A18" s="72" t="s">
        <v>108</v>
      </c>
      <c r="B18" s="73"/>
      <c r="C18" s="42"/>
      <c r="D18" s="42"/>
      <c r="E18" s="42"/>
      <c r="F18" s="45" t="s">
        <v>109</v>
      </c>
      <c r="G18" s="21">
        <v>2586.6280000000002</v>
      </c>
      <c r="H18" s="21">
        <v>2586.627</v>
      </c>
      <c r="I18" s="20">
        <f t="shared" si="0"/>
        <v>99.999961339628257</v>
      </c>
    </row>
    <row r="19" spans="1:9" ht="30" customHeight="1" x14ac:dyDescent="0.25">
      <c r="A19" s="72" t="s">
        <v>119</v>
      </c>
      <c r="B19" s="73"/>
      <c r="C19" s="42"/>
      <c r="D19" s="42"/>
      <c r="E19" s="42"/>
      <c r="F19" s="45" t="s">
        <v>120</v>
      </c>
      <c r="G19" s="21">
        <v>320.95800000000003</v>
      </c>
      <c r="H19" s="21">
        <v>320.95699999999999</v>
      </c>
      <c r="I19" s="20">
        <f t="shared" si="0"/>
        <v>99.999688432754425</v>
      </c>
    </row>
    <row r="20" spans="1:9" ht="29.25" customHeight="1" x14ac:dyDescent="0.25">
      <c r="A20" s="72" t="s">
        <v>121</v>
      </c>
      <c r="B20" s="73"/>
      <c r="C20" s="42"/>
      <c r="D20" s="42"/>
      <c r="E20" s="42"/>
      <c r="F20" s="45" t="s">
        <v>122</v>
      </c>
      <c r="G20" s="21">
        <v>6.3179999999999996</v>
      </c>
      <c r="H20" s="21">
        <v>6.3179999999999996</v>
      </c>
      <c r="I20" s="20">
        <f t="shared" si="0"/>
        <v>100</v>
      </c>
    </row>
    <row r="21" spans="1:9" ht="29.25" customHeight="1" x14ac:dyDescent="0.25">
      <c r="A21" s="72" t="s">
        <v>123</v>
      </c>
      <c r="B21" s="73"/>
      <c r="C21" s="42"/>
      <c r="D21" s="42"/>
      <c r="E21" s="42"/>
      <c r="F21" s="45" t="s">
        <v>124</v>
      </c>
      <c r="G21" s="21">
        <v>18.222999999999999</v>
      </c>
      <c r="H21" s="21">
        <v>17.59</v>
      </c>
      <c r="I21" s="20">
        <f t="shared" si="0"/>
        <v>96.52636777698514</v>
      </c>
    </row>
    <row r="22" spans="1:9" ht="131.25" customHeight="1" x14ac:dyDescent="0.25">
      <c r="A22" s="72" t="s">
        <v>125</v>
      </c>
      <c r="B22" s="73"/>
      <c r="C22" s="42"/>
      <c r="D22" s="42"/>
      <c r="E22" s="42" t="s">
        <v>126</v>
      </c>
      <c r="F22" s="45"/>
      <c r="G22" s="21">
        <v>18</v>
      </c>
      <c r="H22" s="21">
        <v>18</v>
      </c>
      <c r="I22" s="20">
        <f t="shared" si="0"/>
        <v>100</v>
      </c>
    </row>
    <row r="23" spans="1:9" x14ac:dyDescent="0.25">
      <c r="A23" s="72" t="s">
        <v>127</v>
      </c>
      <c r="B23" s="73"/>
      <c r="C23" s="42"/>
      <c r="D23" s="42"/>
      <c r="E23" s="42"/>
      <c r="F23" s="45" t="s">
        <v>128</v>
      </c>
      <c r="G23" s="21">
        <v>18</v>
      </c>
      <c r="H23" s="21">
        <v>18</v>
      </c>
      <c r="I23" s="20">
        <f t="shared" si="0"/>
        <v>100</v>
      </c>
    </row>
    <row r="24" spans="1:9" ht="54.75" customHeight="1" x14ac:dyDescent="0.25">
      <c r="A24" s="74" t="s">
        <v>129</v>
      </c>
      <c r="B24" s="75"/>
      <c r="C24" s="43"/>
      <c r="D24" s="43" t="s">
        <v>130</v>
      </c>
      <c r="E24" s="43"/>
      <c r="F24" s="44"/>
      <c r="G24" s="26">
        <f>G25+G27</f>
        <v>103.5</v>
      </c>
      <c r="H24" s="26">
        <f>H25+H27</f>
        <v>103.5</v>
      </c>
      <c r="I24" s="22">
        <f t="shared" si="0"/>
        <v>100</v>
      </c>
    </row>
    <row r="25" spans="1:9" ht="130.5" customHeight="1" x14ac:dyDescent="0.25">
      <c r="A25" s="72" t="s">
        <v>132</v>
      </c>
      <c r="B25" s="73"/>
      <c r="C25" s="42"/>
      <c r="D25" s="42"/>
      <c r="E25" s="42" t="s">
        <v>131</v>
      </c>
      <c r="F25" s="45"/>
      <c r="G25" s="21">
        <v>73.5</v>
      </c>
      <c r="H25" s="21">
        <v>73.5</v>
      </c>
      <c r="I25" s="20">
        <f t="shared" si="0"/>
        <v>100</v>
      </c>
    </row>
    <row r="26" spans="1:9" x14ac:dyDescent="0.25">
      <c r="A26" s="72" t="s">
        <v>127</v>
      </c>
      <c r="B26" s="73"/>
      <c r="C26" s="42"/>
      <c r="D26" s="42"/>
      <c r="E26" s="42"/>
      <c r="F26" s="45" t="s">
        <v>128</v>
      </c>
      <c r="G26" s="21">
        <v>73.5</v>
      </c>
      <c r="H26" s="21">
        <v>73.5</v>
      </c>
      <c r="I26" s="20">
        <f t="shared" si="0"/>
        <v>100</v>
      </c>
    </row>
    <row r="27" spans="1:9" ht="129.75" customHeight="1" x14ac:dyDescent="0.25">
      <c r="A27" s="72" t="s">
        <v>133</v>
      </c>
      <c r="B27" s="73"/>
      <c r="C27" s="42"/>
      <c r="D27" s="42"/>
      <c r="E27" s="42" t="s">
        <v>134</v>
      </c>
      <c r="F27" s="45"/>
      <c r="G27" s="21">
        <v>30</v>
      </c>
      <c r="H27" s="21">
        <v>30</v>
      </c>
      <c r="I27" s="20">
        <f t="shared" si="0"/>
        <v>100</v>
      </c>
    </row>
    <row r="28" spans="1:9" x14ac:dyDescent="0.25">
      <c r="A28" s="72" t="s">
        <v>127</v>
      </c>
      <c r="B28" s="73"/>
      <c r="C28" s="42"/>
      <c r="D28" s="42"/>
      <c r="E28" s="42"/>
      <c r="F28" s="45" t="s">
        <v>128</v>
      </c>
      <c r="G28" s="21">
        <v>30</v>
      </c>
      <c r="H28" s="21">
        <v>30</v>
      </c>
      <c r="I28" s="20">
        <f t="shared" si="0"/>
        <v>100</v>
      </c>
    </row>
    <row r="29" spans="1:9" x14ac:dyDescent="0.25">
      <c r="A29" s="74" t="s">
        <v>52</v>
      </c>
      <c r="B29" s="75"/>
      <c r="C29" s="43"/>
      <c r="D29" s="43" t="s">
        <v>135</v>
      </c>
      <c r="E29" s="43"/>
      <c r="F29" s="44"/>
      <c r="G29" s="26">
        <v>0</v>
      </c>
      <c r="H29" s="26">
        <v>0</v>
      </c>
      <c r="I29" s="22">
        <v>0</v>
      </c>
    </row>
    <row r="30" spans="1:9" ht="27.75" customHeight="1" x14ac:dyDescent="0.25">
      <c r="A30" s="72" t="s">
        <v>136</v>
      </c>
      <c r="B30" s="73"/>
      <c r="C30" s="42"/>
      <c r="D30" s="42"/>
      <c r="E30" s="42" t="s">
        <v>137</v>
      </c>
      <c r="F30" s="45"/>
      <c r="G30" s="21">
        <v>0</v>
      </c>
      <c r="H30" s="21">
        <v>0</v>
      </c>
      <c r="I30" s="20">
        <v>0</v>
      </c>
    </row>
    <row r="31" spans="1:9" x14ac:dyDescent="0.25">
      <c r="A31" s="72" t="s">
        <v>138</v>
      </c>
      <c r="B31" s="73"/>
      <c r="C31" s="42"/>
      <c r="D31" s="42"/>
      <c r="E31" s="42"/>
      <c r="F31" s="45" t="s">
        <v>139</v>
      </c>
      <c r="G31" s="21">
        <v>0</v>
      </c>
      <c r="H31" s="21">
        <v>0</v>
      </c>
      <c r="I31" s="20">
        <v>0</v>
      </c>
    </row>
    <row r="32" spans="1:9" x14ac:dyDescent="0.25">
      <c r="A32" s="74" t="s">
        <v>54</v>
      </c>
      <c r="B32" s="75"/>
      <c r="C32" s="43"/>
      <c r="D32" s="43" t="s">
        <v>140</v>
      </c>
      <c r="E32" s="43"/>
      <c r="F32" s="44"/>
      <c r="G32" s="26">
        <f>G33+G35+G37</f>
        <v>798.01099999999997</v>
      </c>
      <c r="H32" s="26">
        <f>H33+H35+H37</f>
        <v>798.01099999999997</v>
      </c>
      <c r="I32" s="22">
        <f t="shared" si="0"/>
        <v>100</v>
      </c>
    </row>
    <row r="33" spans="1:9" ht="54.75" customHeight="1" x14ac:dyDescent="0.25">
      <c r="A33" s="72" t="s">
        <v>141</v>
      </c>
      <c r="B33" s="73"/>
      <c r="C33" s="42"/>
      <c r="D33" s="42"/>
      <c r="E33" s="42" t="s">
        <v>142</v>
      </c>
      <c r="F33" s="45"/>
      <c r="G33" s="21">
        <f>G34</f>
        <v>37.884</v>
      </c>
      <c r="H33" s="21">
        <f>H34</f>
        <v>37.884</v>
      </c>
      <c r="I33" s="20">
        <f t="shared" si="0"/>
        <v>100</v>
      </c>
    </row>
    <row r="34" spans="1:9" ht="31.5" customHeight="1" x14ac:dyDescent="0.25">
      <c r="A34" s="72" t="s">
        <v>119</v>
      </c>
      <c r="B34" s="73"/>
      <c r="C34" s="42"/>
      <c r="D34" s="42"/>
      <c r="E34" s="42"/>
      <c r="F34" s="45" t="s">
        <v>120</v>
      </c>
      <c r="G34" s="21">
        <v>37.884</v>
      </c>
      <c r="H34" s="21">
        <v>37.884</v>
      </c>
      <c r="I34" s="20">
        <f t="shared" si="0"/>
        <v>100</v>
      </c>
    </row>
    <row r="35" spans="1:9" ht="67.5" customHeight="1" x14ac:dyDescent="0.25">
      <c r="A35" s="72" t="s">
        <v>143</v>
      </c>
      <c r="B35" s="73"/>
      <c r="C35" s="42"/>
      <c r="D35" s="42"/>
      <c r="E35" s="42" t="s">
        <v>144</v>
      </c>
      <c r="F35" s="45"/>
      <c r="G35" s="21">
        <f>G36</f>
        <v>439.76799999999997</v>
      </c>
      <c r="H35" s="21">
        <f>H36</f>
        <v>439.76799999999997</v>
      </c>
      <c r="I35" s="20">
        <f t="shared" si="0"/>
        <v>100</v>
      </c>
    </row>
    <row r="36" spans="1:9" ht="25.5" customHeight="1" x14ac:dyDescent="0.25">
      <c r="A36" s="72" t="s">
        <v>119</v>
      </c>
      <c r="B36" s="73"/>
      <c r="C36" s="42"/>
      <c r="D36" s="42"/>
      <c r="E36" s="42"/>
      <c r="F36" s="45" t="s">
        <v>120</v>
      </c>
      <c r="G36" s="21">
        <v>439.76799999999997</v>
      </c>
      <c r="H36" s="21">
        <v>439.76799999999997</v>
      </c>
      <c r="I36" s="20">
        <f t="shared" si="0"/>
        <v>100</v>
      </c>
    </row>
    <row r="37" spans="1:9" ht="79.5" customHeight="1" x14ac:dyDescent="0.25">
      <c r="A37" s="72" t="s">
        <v>145</v>
      </c>
      <c r="B37" s="73"/>
      <c r="C37" s="42"/>
      <c r="D37" s="42"/>
      <c r="E37" s="42" t="s">
        <v>146</v>
      </c>
      <c r="F37" s="45"/>
      <c r="G37" s="21">
        <f>G38</f>
        <v>320.35899999999998</v>
      </c>
      <c r="H37" s="21">
        <f>H38</f>
        <v>320.35899999999998</v>
      </c>
      <c r="I37" s="20">
        <f t="shared" si="0"/>
        <v>100</v>
      </c>
    </row>
    <row r="38" spans="1:9" ht="38.25" customHeight="1" x14ac:dyDescent="0.25">
      <c r="A38" s="72" t="s">
        <v>147</v>
      </c>
      <c r="B38" s="73"/>
      <c r="C38" s="42"/>
      <c r="D38" s="42"/>
      <c r="E38" s="42"/>
      <c r="F38" s="45" t="s">
        <v>148</v>
      </c>
      <c r="G38" s="21">
        <v>320.35899999999998</v>
      </c>
      <c r="H38" s="21">
        <v>320.35899999999998</v>
      </c>
      <c r="I38" s="20">
        <f t="shared" si="0"/>
        <v>100</v>
      </c>
    </row>
    <row r="39" spans="1:9" x14ac:dyDescent="0.25">
      <c r="A39" s="74" t="s">
        <v>56</v>
      </c>
      <c r="B39" s="75"/>
      <c r="C39" s="43" t="s">
        <v>105</v>
      </c>
      <c r="D39" s="43"/>
      <c r="E39" s="43"/>
      <c r="F39" s="44"/>
      <c r="G39" s="26">
        <f t="shared" ref="G39:H41" si="1">G40</f>
        <v>187</v>
      </c>
      <c r="H39" s="26">
        <f t="shared" si="1"/>
        <v>187</v>
      </c>
      <c r="I39" s="22">
        <f t="shared" si="0"/>
        <v>100</v>
      </c>
    </row>
    <row r="40" spans="1:9" ht="27.75" customHeight="1" x14ac:dyDescent="0.25">
      <c r="A40" s="74" t="s">
        <v>57</v>
      </c>
      <c r="B40" s="75"/>
      <c r="C40" s="43"/>
      <c r="D40" s="43" t="s">
        <v>110</v>
      </c>
      <c r="E40" s="43"/>
      <c r="F40" s="44"/>
      <c r="G40" s="26">
        <f t="shared" si="1"/>
        <v>187</v>
      </c>
      <c r="H40" s="26">
        <f t="shared" si="1"/>
        <v>187</v>
      </c>
      <c r="I40" s="22">
        <f t="shared" si="0"/>
        <v>100</v>
      </c>
    </row>
    <row r="41" spans="1:9" ht="42" customHeight="1" x14ac:dyDescent="0.25">
      <c r="A41" s="72" t="s">
        <v>149</v>
      </c>
      <c r="B41" s="73"/>
      <c r="C41" s="42"/>
      <c r="D41" s="42"/>
      <c r="E41" s="42" t="s">
        <v>150</v>
      </c>
      <c r="F41" s="45"/>
      <c r="G41" s="21">
        <f t="shared" si="1"/>
        <v>187</v>
      </c>
      <c r="H41" s="21">
        <f t="shared" si="1"/>
        <v>187</v>
      </c>
      <c r="I41" s="20">
        <f t="shared" ref="I41:I78" si="2">H41/G41*100</f>
        <v>100</v>
      </c>
    </row>
    <row r="42" spans="1:9" x14ac:dyDescent="0.25">
      <c r="A42" s="72" t="s">
        <v>108</v>
      </c>
      <c r="B42" s="73"/>
      <c r="C42" s="42"/>
      <c r="D42" s="42"/>
      <c r="E42" s="42"/>
      <c r="F42" s="45" t="s">
        <v>109</v>
      </c>
      <c r="G42" s="21">
        <v>187</v>
      </c>
      <c r="H42" s="21">
        <v>187</v>
      </c>
      <c r="I42" s="20">
        <f t="shared" si="2"/>
        <v>100</v>
      </c>
    </row>
    <row r="43" spans="1:9" ht="27" customHeight="1" x14ac:dyDescent="0.25">
      <c r="A43" s="74" t="s">
        <v>58</v>
      </c>
      <c r="B43" s="75"/>
      <c r="C43" s="43" t="s">
        <v>110</v>
      </c>
      <c r="D43" s="43"/>
      <c r="E43" s="43"/>
      <c r="F43" s="44"/>
      <c r="G43" s="26">
        <f>G44</f>
        <v>739.52600000000007</v>
      </c>
      <c r="H43" s="26">
        <f>H44</f>
        <v>739.52600000000007</v>
      </c>
      <c r="I43" s="22">
        <f t="shared" si="2"/>
        <v>100</v>
      </c>
    </row>
    <row r="44" spans="1:9" ht="54.75" customHeight="1" x14ac:dyDescent="0.25">
      <c r="A44" s="74" t="s">
        <v>151</v>
      </c>
      <c r="B44" s="75"/>
      <c r="C44" s="43"/>
      <c r="D44" s="43" t="s">
        <v>152</v>
      </c>
      <c r="E44" s="43"/>
      <c r="F44" s="44"/>
      <c r="G44" s="26">
        <f>G45+G47</f>
        <v>739.52600000000007</v>
      </c>
      <c r="H44" s="26">
        <f>H45+H47</f>
        <v>739.52600000000007</v>
      </c>
      <c r="I44" s="22">
        <f t="shared" si="2"/>
        <v>100</v>
      </c>
    </row>
    <row r="45" spans="1:9" ht="56.25" customHeight="1" x14ac:dyDescent="0.25">
      <c r="A45" s="72" t="s">
        <v>153</v>
      </c>
      <c r="B45" s="73"/>
      <c r="C45" s="42"/>
      <c r="D45" s="42"/>
      <c r="E45" s="42" t="s">
        <v>154</v>
      </c>
      <c r="F45" s="45"/>
      <c r="G45" s="21">
        <f>G46</f>
        <v>501.65300000000002</v>
      </c>
      <c r="H45" s="21">
        <f>H46</f>
        <v>501.65300000000002</v>
      </c>
      <c r="I45" s="20">
        <f t="shared" si="2"/>
        <v>100</v>
      </c>
    </row>
    <row r="46" spans="1:9" ht="29.25" customHeight="1" x14ac:dyDescent="0.25">
      <c r="A46" s="72" t="s">
        <v>119</v>
      </c>
      <c r="B46" s="73"/>
      <c r="C46" s="42"/>
      <c r="D46" s="42"/>
      <c r="E46" s="42"/>
      <c r="F46" s="45" t="s">
        <v>120</v>
      </c>
      <c r="G46" s="21">
        <v>501.65300000000002</v>
      </c>
      <c r="H46" s="21">
        <v>501.65300000000002</v>
      </c>
      <c r="I46" s="20">
        <f t="shared" si="2"/>
        <v>100</v>
      </c>
    </row>
    <row r="47" spans="1:9" ht="42" customHeight="1" x14ac:dyDescent="0.25">
      <c r="A47" s="72" t="s">
        <v>155</v>
      </c>
      <c r="B47" s="73"/>
      <c r="C47" s="42"/>
      <c r="D47" s="42"/>
      <c r="E47" s="42" t="s">
        <v>156</v>
      </c>
      <c r="F47" s="45"/>
      <c r="G47" s="21">
        <f>G48</f>
        <v>237.87299999999999</v>
      </c>
      <c r="H47" s="21">
        <f>H48</f>
        <v>237.87299999999999</v>
      </c>
      <c r="I47" s="20">
        <f t="shared" si="2"/>
        <v>100</v>
      </c>
    </row>
    <row r="48" spans="1:9" ht="28.5" customHeight="1" x14ac:dyDescent="0.25">
      <c r="A48" s="72" t="s">
        <v>119</v>
      </c>
      <c r="B48" s="73"/>
      <c r="C48" s="42"/>
      <c r="D48" s="42"/>
      <c r="E48" s="42"/>
      <c r="F48" s="45" t="s">
        <v>120</v>
      </c>
      <c r="G48" s="21">
        <v>237.87299999999999</v>
      </c>
      <c r="H48" s="21">
        <v>237.87299999999999</v>
      </c>
      <c r="I48" s="20">
        <f t="shared" si="2"/>
        <v>100</v>
      </c>
    </row>
    <row r="49" spans="1:9" x14ac:dyDescent="0.25">
      <c r="A49" s="74" t="s">
        <v>67</v>
      </c>
      <c r="B49" s="75"/>
      <c r="C49" s="43" t="s">
        <v>116</v>
      </c>
      <c r="D49" s="43"/>
      <c r="E49" s="43"/>
      <c r="F49" s="44"/>
      <c r="G49" s="26">
        <f>G50+G53+G58</f>
        <v>5879.2950000000001</v>
      </c>
      <c r="H49" s="26">
        <f>H50+H53+H58</f>
        <v>5874.3920000000007</v>
      </c>
      <c r="I49" s="22">
        <f t="shared" si="2"/>
        <v>99.916605647445834</v>
      </c>
    </row>
    <row r="50" spans="1:9" x14ac:dyDescent="0.25">
      <c r="A50" s="74" t="s">
        <v>68</v>
      </c>
      <c r="B50" s="75"/>
      <c r="C50" s="43"/>
      <c r="D50" s="43" t="s">
        <v>105</v>
      </c>
      <c r="E50" s="43"/>
      <c r="F50" s="44"/>
      <c r="G50" s="26">
        <f>G51</f>
        <v>67.215999999999994</v>
      </c>
      <c r="H50" s="26">
        <f>H51</f>
        <v>67.215999999999994</v>
      </c>
      <c r="I50" s="22">
        <f t="shared" si="2"/>
        <v>100</v>
      </c>
    </row>
    <row r="51" spans="1:9" ht="24" customHeight="1" x14ac:dyDescent="0.25">
      <c r="A51" s="72" t="s">
        <v>157</v>
      </c>
      <c r="B51" s="73"/>
      <c r="C51" s="42"/>
      <c r="D51" s="42"/>
      <c r="E51" s="42" t="s">
        <v>158</v>
      </c>
      <c r="F51" s="45"/>
      <c r="G51" s="21">
        <f>G52</f>
        <v>67.215999999999994</v>
      </c>
      <c r="H51" s="21">
        <f>H52</f>
        <v>67.215999999999994</v>
      </c>
      <c r="I51" s="20">
        <f t="shared" si="2"/>
        <v>100</v>
      </c>
    </row>
    <row r="52" spans="1:9" ht="57.75" customHeight="1" x14ac:dyDescent="0.25">
      <c r="A52" s="72" t="s">
        <v>159</v>
      </c>
      <c r="B52" s="73"/>
      <c r="C52" s="42"/>
      <c r="D52" s="42"/>
      <c r="E52" s="42"/>
      <c r="F52" s="45" t="s">
        <v>160</v>
      </c>
      <c r="G52" s="21">
        <v>67.215999999999994</v>
      </c>
      <c r="H52" s="21">
        <v>67.215999999999994</v>
      </c>
      <c r="I52" s="20">
        <f t="shared" si="2"/>
        <v>100</v>
      </c>
    </row>
    <row r="53" spans="1:9" x14ac:dyDescent="0.25">
      <c r="A53" s="74" t="s">
        <v>69</v>
      </c>
      <c r="B53" s="75"/>
      <c r="C53" s="43"/>
      <c r="D53" s="43" t="s">
        <v>152</v>
      </c>
      <c r="E53" s="43"/>
      <c r="F53" s="44"/>
      <c r="G53" s="26">
        <f>G54+G56</f>
        <v>5646.299</v>
      </c>
      <c r="H53" s="26">
        <f>H54+H56</f>
        <v>5641.4960000000001</v>
      </c>
      <c r="I53" s="22">
        <f t="shared" si="2"/>
        <v>99.914935429384812</v>
      </c>
    </row>
    <row r="54" spans="1:9" ht="30" customHeight="1" x14ac:dyDescent="0.25">
      <c r="A54" s="72" t="s">
        <v>161</v>
      </c>
      <c r="B54" s="73"/>
      <c r="C54" s="42"/>
      <c r="D54" s="42"/>
      <c r="E54" s="42" t="s">
        <v>162</v>
      </c>
      <c r="F54" s="45"/>
      <c r="G54" s="21">
        <f>G55</f>
        <v>5627.0309999999999</v>
      </c>
      <c r="H54" s="21">
        <f>H55</f>
        <v>5622.2280000000001</v>
      </c>
      <c r="I54" s="20">
        <f t="shared" si="2"/>
        <v>99.914644152484684</v>
      </c>
    </row>
    <row r="55" spans="1:9" ht="30.75" customHeight="1" x14ac:dyDescent="0.25">
      <c r="A55" s="72" t="s">
        <v>119</v>
      </c>
      <c r="B55" s="73"/>
      <c r="C55" s="42"/>
      <c r="D55" s="42"/>
      <c r="E55" s="42"/>
      <c r="F55" s="45" t="s">
        <v>120</v>
      </c>
      <c r="G55" s="21">
        <v>5627.0309999999999</v>
      </c>
      <c r="H55" s="21">
        <v>5622.2280000000001</v>
      </c>
      <c r="I55" s="20">
        <f t="shared" si="2"/>
        <v>99.914644152484684</v>
      </c>
    </row>
    <row r="56" spans="1:9" ht="42" customHeight="1" x14ac:dyDescent="0.25">
      <c r="A56" s="72" t="s">
        <v>163</v>
      </c>
      <c r="B56" s="73"/>
      <c r="C56" s="42"/>
      <c r="D56" s="42"/>
      <c r="E56" s="42" t="s">
        <v>164</v>
      </c>
      <c r="F56" s="45"/>
      <c r="G56" s="21">
        <f>G57</f>
        <v>19.268000000000001</v>
      </c>
      <c r="H56" s="21">
        <f>H57</f>
        <v>19.268000000000001</v>
      </c>
      <c r="I56" s="20">
        <f t="shared" si="2"/>
        <v>100</v>
      </c>
    </row>
    <row r="57" spans="1:9" ht="30.75" customHeight="1" x14ac:dyDescent="0.25">
      <c r="A57" s="72" t="s">
        <v>119</v>
      </c>
      <c r="B57" s="73"/>
      <c r="C57" s="42"/>
      <c r="D57" s="42"/>
      <c r="E57" s="42"/>
      <c r="F57" s="45" t="s">
        <v>120</v>
      </c>
      <c r="G57" s="21">
        <v>19.268000000000001</v>
      </c>
      <c r="H57" s="21">
        <v>19.268000000000001</v>
      </c>
      <c r="I57" s="20">
        <f t="shared" si="2"/>
        <v>100</v>
      </c>
    </row>
    <row r="58" spans="1:9" ht="30" customHeight="1" x14ac:dyDescent="0.25">
      <c r="A58" s="74" t="s">
        <v>70</v>
      </c>
      <c r="B58" s="75"/>
      <c r="C58" s="43"/>
      <c r="D58" s="43" t="s">
        <v>165</v>
      </c>
      <c r="E58" s="43"/>
      <c r="F58" s="44"/>
      <c r="G58" s="26">
        <f>G59+G61</f>
        <v>165.78</v>
      </c>
      <c r="H58" s="26">
        <f>H59+H61</f>
        <v>165.68</v>
      </c>
      <c r="I58" s="22">
        <f t="shared" si="2"/>
        <v>99.939679092773559</v>
      </c>
    </row>
    <row r="59" spans="1:9" ht="30" customHeight="1" x14ac:dyDescent="0.25">
      <c r="A59" s="72" t="s">
        <v>166</v>
      </c>
      <c r="B59" s="73"/>
      <c r="C59" s="42"/>
      <c r="D59" s="42"/>
      <c r="E59" s="42" t="s">
        <v>167</v>
      </c>
      <c r="F59" s="45"/>
      <c r="G59" s="21">
        <f>G60</f>
        <v>126</v>
      </c>
      <c r="H59" s="21">
        <f>H60</f>
        <v>125.9</v>
      </c>
      <c r="I59" s="20">
        <f t="shared" si="2"/>
        <v>99.920634920634924</v>
      </c>
    </row>
    <row r="60" spans="1:9" ht="30" customHeight="1" x14ac:dyDescent="0.25">
      <c r="A60" s="72" t="s">
        <v>119</v>
      </c>
      <c r="B60" s="73"/>
      <c r="C60" s="42"/>
      <c r="D60" s="42"/>
      <c r="E60" s="42"/>
      <c r="F60" s="45" t="s">
        <v>120</v>
      </c>
      <c r="G60" s="21">
        <v>126</v>
      </c>
      <c r="H60" s="21">
        <v>125.9</v>
      </c>
      <c r="I60" s="20">
        <f t="shared" si="2"/>
        <v>99.920634920634924</v>
      </c>
    </row>
    <row r="61" spans="1:9" ht="131.25" customHeight="1" x14ac:dyDescent="0.25">
      <c r="A61" s="72" t="s">
        <v>168</v>
      </c>
      <c r="B61" s="73"/>
      <c r="C61" s="42"/>
      <c r="D61" s="42"/>
      <c r="E61" s="42" t="s">
        <v>169</v>
      </c>
      <c r="F61" s="45"/>
      <c r="G61" s="21">
        <f>G62</f>
        <v>39.78</v>
      </c>
      <c r="H61" s="21">
        <f>H62</f>
        <v>39.78</v>
      </c>
      <c r="I61" s="20">
        <f t="shared" si="2"/>
        <v>100</v>
      </c>
    </row>
    <row r="62" spans="1:9" x14ac:dyDescent="0.25">
      <c r="A62" s="72" t="s">
        <v>127</v>
      </c>
      <c r="B62" s="73"/>
      <c r="C62" s="42"/>
      <c r="D62" s="42"/>
      <c r="E62" s="42"/>
      <c r="F62" s="45" t="s">
        <v>128</v>
      </c>
      <c r="G62" s="21">
        <v>39.78</v>
      </c>
      <c r="H62" s="21">
        <v>39.78</v>
      </c>
      <c r="I62" s="20">
        <f t="shared" si="2"/>
        <v>100</v>
      </c>
    </row>
    <row r="63" spans="1:9" x14ac:dyDescent="0.25">
      <c r="A63" s="74" t="s">
        <v>76</v>
      </c>
      <c r="B63" s="75"/>
      <c r="C63" s="43" t="s">
        <v>170</v>
      </c>
      <c r="D63" s="43"/>
      <c r="E63" s="43"/>
      <c r="F63" s="44"/>
      <c r="G63" s="26">
        <f>G64+G73+G82+G91</f>
        <v>14776.661</v>
      </c>
      <c r="H63" s="26">
        <f>H64+H73+H82+H91</f>
        <v>13014.836999999998</v>
      </c>
      <c r="I63" s="22">
        <f t="shared" si="2"/>
        <v>88.076981667238613</v>
      </c>
    </row>
    <row r="64" spans="1:9" x14ac:dyDescent="0.25">
      <c r="A64" s="74" t="s">
        <v>77</v>
      </c>
      <c r="B64" s="75"/>
      <c r="C64" s="43"/>
      <c r="D64" s="43" t="s">
        <v>103</v>
      </c>
      <c r="E64" s="43"/>
      <c r="F64" s="44"/>
      <c r="G64" s="26">
        <f>G65+G67+G69+G71</f>
        <v>6291.8</v>
      </c>
      <c r="H64" s="26">
        <f t="shared" ref="H64" si="3">H65+H67+H69+H71</f>
        <v>4815</v>
      </c>
      <c r="I64" s="22">
        <f t="shared" si="2"/>
        <v>76.528179535268123</v>
      </c>
    </row>
    <row r="65" spans="1:9" ht="119.25" customHeight="1" x14ac:dyDescent="0.25">
      <c r="A65" s="72" t="s">
        <v>219</v>
      </c>
      <c r="B65" s="73"/>
      <c r="C65" s="42"/>
      <c r="D65" s="42"/>
      <c r="E65" s="42" t="s">
        <v>220</v>
      </c>
      <c r="F65" s="45"/>
      <c r="G65" s="21">
        <f>G66</f>
        <v>1774.5</v>
      </c>
      <c r="H65" s="21">
        <f>H66</f>
        <v>1732.5</v>
      </c>
      <c r="I65" s="20">
        <f t="shared" ref="I65:I66" si="4">H65/G65*100</f>
        <v>97.633136094674555</v>
      </c>
    </row>
    <row r="66" spans="1:9" ht="42.75" customHeight="1" x14ac:dyDescent="0.25">
      <c r="A66" s="72" t="s">
        <v>172</v>
      </c>
      <c r="B66" s="73"/>
      <c r="C66" s="42"/>
      <c r="D66" s="42"/>
      <c r="E66" s="42"/>
      <c r="F66" s="45" t="s">
        <v>173</v>
      </c>
      <c r="G66" s="21">
        <v>1774.5</v>
      </c>
      <c r="H66" s="21">
        <v>1732.5</v>
      </c>
      <c r="I66" s="20">
        <f t="shared" si="4"/>
        <v>97.633136094674555</v>
      </c>
    </row>
    <row r="67" spans="1:9" ht="69" customHeight="1" x14ac:dyDescent="0.25">
      <c r="A67" s="72" t="s">
        <v>221</v>
      </c>
      <c r="B67" s="73"/>
      <c r="C67" s="42"/>
      <c r="D67" s="42"/>
      <c r="E67" s="42" t="s">
        <v>171</v>
      </c>
      <c r="F67" s="45"/>
      <c r="G67" s="21">
        <f>G68</f>
        <v>2745.6</v>
      </c>
      <c r="H67" s="21">
        <f>H68</f>
        <v>1732.5</v>
      </c>
      <c r="I67" s="20">
        <f t="shared" si="2"/>
        <v>63.10096153846154</v>
      </c>
    </row>
    <row r="68" spans="1:9" ht="41.25" customHeight="1" x14ac:dyDescent="0.25">
      <c r="A68" s="72" t="s">
        <v>172</v>
      </c>
      <c r="B68" s="73"/>
      <c r="C68" s="42"/>
      <c r="D68" s="42"/>
      <c r="E68" s="42"/>
      <c r="F68" s="45" t="s">
        <v>173</v>
      </c>
      <c r="G68" s="21">
        <v>2745.6</v>
      </c>
      <c r="H68" s="21">
        <v>1732.5</v>
      </c>
      <c r="I68" s="20">
        <f t="shared" si="2"/>
        <v>63.10096153846154</v>
      </c>
    </row>
    <row r="69" spans="1:9" ht="55.5" customHeight="1" x14ac:dyDescent="0.25">
      <c r="A69" s="72" t="s">
        <v>222</v>
      </c>
      <c r="B69" s="76"/>
      <c r="C69" s="42"/>
      <c r="D69" s="42"/>
      <c r="E69" s="42" t="s">
        <v>223</v>
      </c>
      <c r="F69" s="45"/>
      <c r="G69" s="21">
        <f>G70</f>
        <v>1493.115</v>
      </c>
      <c r="H69" s="21">
        <f>H70</f>
        <v>1071.671</v>
      </c>
      <c r="I69" s="20">
        <f>I70</f>
        <v>71.774176804867679</v>
      </c>
    </row>
    <row r="70" spans="1:9" ht="41.25" customHeight="1" x14ac:dyDescent="0.25">
      <c r="A70" s="72" t="s">
        <v>172</v>
      </c>
      <c r="B70" s="73"/>
      <c r="C70" s="42"/>
      <c r="D70" s="42"/>
      <c r="E70" s="42"/>
      <c r="F70" s="45" t="s">
        <v>173</v>
      </c>
      <c r="G70" s="21">
        <v>1493.115</v>
      </c>
      <c r="H70" s="21">
        <v>1071.671</v>
      </c>
      <c r="I70" s="20">
        <f t="shared" ref="I70" si="5">H70/G70*100</f>
        <v>71.774176804867679</v>
      </c>
    </row>
    <row r="71" spans="1:9" ht="91.5" customHeight="1" x14ac:dyDescent="0.25">
      <c r="A71" s="72" t="s">
        <v>224</v>
      </c>
      <c r="B71" s="76"/>
      <c r="C71" s="42"/>
      <c r="D71" s="42"/>
      <c r="E71" s="42" t="s">
        <v>225</v>
      </c>
      <c r="F71" s="45"/>
      <c r="G71" s="21">
        <f>G72</f>
        <v>278.58499999999998</v>
      </c>
      <c r="H71" s="21">
        <f>H72</f>
        <v>278.32900000000001</v>
      </c>
      <c r="I71" s="20">
        <f>I72</f>
        <v>99.908107040939043</v>
      </c>
    </row>
    <row r="72" spans="1:9" ht="29.25" customHeight="1" x14ac:dyDescent="0.25">
      <c r="A72" s="72" t="s">
        <v>172</v>
      </c>
      <c r="B72" s="73"/>
      <c r="C72" s="42"/>
      <c r="D72" s="42"/>
      <c r="E72" s="42"/>
      <c r="F72" s="45" t="s">
        <v>173</v>
      </c>
      <c r="G72" s="21">
        <v>278.58499999999998</v>
      </c>
      <c r="H72" s="21">
        <v>278.32900000000001</v>
      </c>
      <c r="I72" s="20">
        <f t="shared" ref="I72" si="6">H72/G72*100</f>
        <v>99.908107040939043</v>
      </c>
    </row>
    <row r="73" spans="1:9" x14ac:dyDescent="0.25">
      <c r="A73" s="74" t="s">
        <v>78</v>
      </c>
      <c r="B73" s="75"/>
      <c r="C73" s="43"/>
      <c r="D73" s="43" t="s">
        <v>105</v>
      </c>
      <c r="E73" s="43"/>
      <c r="F73" s="44"/>
      <c r="G73" s="26">
        <f>G74+G76+G79</f>
        <v>3493.95</v>
      </c>
      <c r="H73" s="26">
        <f>H74+H76+H79</f>
        <v>3228.9949999999999</v>
      </c>
      <c r="I73" s="22">
        <f t="shared" si="2"/>
        <v>92.416748951759473</v>
      </c>
    </row>
    <row r="74" spans="1:9" ht="53.25" customHeight="1" x14ac:dyDescent="0.25">
      <c r="A74" s="72" t="s">
        <v>253</v>
      </c>
      <c r="B74" s="76"/>
      <c r="C74" s="43"/>
      <c r="D74" s="43"/>
      <c r="E74" s="42" t="s">
        <v>254</v>
      </c>
      <c r="F74" s="44"/>
      <c r="G74" s="21">
        <f>G75</f>
        <v>264.95400000000001</v>
      </c>
      <c r="H74" s="21">
        <f>H75</f>
        <v>0</v>
      </c>
      <c r="I74" s="20">
        <f t="shared" si="2"/>
        <v>0</v>
      </c>
    </row>
    <row r="75" spans="1:9" x14ac:dyDescent="0.25">
      <c r="A75" s="72" t="s">
        <v>119</v>
      </c>
      <c r="B75" s="73"/>
      <c r="C75" s="43"/>
      <c r="D75" s="43"/>
      <c r="E75" s="43"/>
      <c r="F75" s="45" t="s">
        <v>120</v>
      </c>
      <c r="G75" s="21">
        <v>264.95400000000001</v>
      </c>
      <c r="H75" s="21">
        <v>0</v>
      </c>
      <c r="I75" s="20">
        <f t="shared" si="2"/>
        <v>0</v>
      </c>
    </row>
    <row r="76" spans="1:9" ht="30" customHeight="1" x14ac:dyDescent="0.25">
      <c r="A76" s="72" t="s">
        <v>174</v>
      </c>
      <c r="B76" s="73"/>
      <c r="C76" s="42"/>
      <c r="D76" s="42"/>
      <c r="E76" s="42" t="s">
        <v>175</v>
      </c>
      <c r="F76" s="45"/>
      <c r="G76" s="21">
        <f>G77+G78</f>
        <v>890.24499999999989</v>
      </c>
      <c r="H76" s="21">
        <f>H77+H78</f>
        <v>890.24399999999991</v>
      </c>
      <c r="I76" s="20">
        <f t="shared" si="2"/>
        <v>99.999887671371368</v>
      </c>
    </row>
    <row r="77" spans="1:9" ht="30" customHeight="1" x14ac:dyDescent="0.25">
      <c r="A77" s="72" t="s">
        <v>119</v>
      </c>
      <c r="B77" s="73"/>
      <c r="C77" s="42"/>
      <c r="D77" s="42"/>
      <c r="E77" s="42"/>
      <c r="F77" s="45" t="s">
        <v>120</v>
      </c>
      <c r="G77" s="21">
        <v>578.68899999999996</v>
      </c>
      <c r="H77" s="21">
        <v>578.68799999999999</v>
      </c>
      <c r="I77" s="20">
        <f t="shared" si="2"/>
        <v>99.999827195609399</v>
      </c>
    </row>
    <row r="78" spans="1:9" ht="59.25" customHeight="1" x14ac:dyDescent="0.25">
      <c r="A78" s="72" t="s">
        <v>159</v>
      </c>
      <c r="B78" s="73"/>
      <c r="C78" s="42"/>
      <c r="D78" s="42"/>
      <c r="E78" s="42"/>
      <c r="F78" s="45" t="s">
        <v>160</v>
      </c>
      <c r="G78" s="21">
        <v>311.55599999999998</v>
      </c>
      <c r="H78" s="21">
        <v>311.55599999999998</v>
      </c>
      <c r="I78" s="20">
        <f t="shared" si="2"/>
        <v>100</v>
      </c>
    </row>
    <row r="79" spans="1:9" ht="69" customHeight="1" x14ac:dyDescent="0.25">
      <c r="A79" s="72" t="s">
        <v>176</v>
      </c>
      <c r="B79" s="73"/>
      <c r="C79" s="42"/>
      <c r="D79" s="42"/>
      <c r="E79" s="42" t="s">
        <v>177</v>
      </c>
      <c r="F79" s="45"/>
      <c r="G79" s="21">
        <f>G80+G81</f>
        <v>2338.7510000000002</v>
      </c>
      <c r="H79" s="21">
        <f>H80+H81</f>
        <v>2338.7510000000002</v>
      </c>
      <c r="I79" s="20">
        <f t="shared" ref="I79:I119" si="7">H79/G79*100</f>
        <v>100</v>
      </c>
    </row>
    <row r="80" spans="1:9" ht="30" customHeight="1" x14ac:dyDescent="0.25">
      <c r="A80" s="72" t="s">
        <v>119</v>
      </c>
      <c r="B80" s="73"/>
      <c r="C80" s="42"/>
      <c r="D80" s="42"/>
      <c r="E80" s="42"/>
      <c r="F80" s="45" t="s">
        <v>120</v>
      </c>
      <c r="G80" s="21">
        <v>891.91200000000003</v>
      </c>
      <c r="H80" s="21">
        <v>891.91200000000003</v>
      </c>
      <c r="I80" s="20">
        <f t="shared" si="7"/>
        <v>100</v>
      </c>
    </row>
    <row r="81" spans="1:9" ht="42" customHeight="1" x14ac:dyDescent="0.25">
      <c r="A81" s="72" t="s">
        <v>172</v>
      </c>
      <c r="B81" s="73"/>
      <c r="C81" s="42"/>
      <c r="D81" s="42"/>
      <c r="E81" s="42"/>
      <c r="F81" s="45" t="s">
        <v>173</v>
      </c>
      <c r="G81" s="21">
        <v>1446.8389999999999</v>
      </c>
      <c r="H81" s="21">
        <v>1446.8389999999999</v>
      </c>
      <c r="I81" s="20">
        <f t="shared" si="7"/>
        <v>100</v>
      </c>
    </row>
    <row r="82" spans="1:9" x14ac:dyDescent="0.25">
      <c r="A82" s="74" t="s">
        <v>79</v>
      </c>
      <c r="B82" s="75"/>
      <c r="C82" s="43"/>
      <c r="D82" s="43" t="s">
        <v>110</v>
      </c>
      <c r="E82" s="43"/>
      <c r="F82" s="44"/>
      <c r="G82" s="26">
        <f>G83+G85+G87+G89</f>
        <v>4570.6200000000008</v>
      </c>
      <c r="H82" s="26">
        <f>H83+H85+H87+H89</f>
        <v>4550.5509999999995</v>
      </c>
      <c r="I82" s="22">
        <f t="shared" si="7"/>
        <v>99.560912961480028</v>
      </c>
    </row>
    <row r="83" spans="1:9" ht="43.5" customHeight="1" x14ac:dyDescent="0.25">
      <c r="A83" s="72" t="s">
        <v>232</v>
      </c>
      <c r="B83" s="76"/>
      <c r="C83" s="43"/>
      <c r="D83" s="43"/>
      <c r="E83" s="42" t="s">
        <v>233</v>
      </c>
      <c r="F83" s="44"/>
      <c r="G83" s="21">
        <f>G84</f>
        <v>98.99</v>
      </c>
      <c r="H83" s="21">
        <f>H84</f>
        <v>98.99</v>
      </c>
      <c r="I83" s="20">
        <f t="shared" si="7"/>
        <v>100</v>
      </c>
    </row>
    <row r="84" spans="1:9" x14ac:dyDescent="0.25">
      <c r="A84" s="72" t="s">
        <v>119</v>
      </c>
      <c r="B84" s="73"/>
      <c r="C84" s="43"/>
      <c r="D84" s="43"/>
      <c r="E84" s="43"/>
      <c r="F84" s="45" t="s">
        <v>120</v>
      </c>
      <c r="G84" s="21">
        <v>98.99</v>
      </c>
      <c r="H84" s="21">
        <v>98.99</v>
      </c>
      <c r="I84" s="20">
        <f t="shared" si="7"/>
        <v>100</v>
      </c>
    </row>
    <row r="85" spans="1:9" x14ac:dyDescent="0.25">
      <c r="A85" s="72" t="s">
        <v>178</v>
      </c>
      <c r="B85" s="73"/>
      <c r="C85" s="42"/>
      <c r="D85" s="42"/>
      <c r="E85" s="42" t="s">
        <v>179</v>
      </c>
      <c r="F85" s="45"/>
      <c r="G85" s="21">
        <f>G86</f>
        <v>791.48500000000001</v>
      </c>
      <c r="H85" s="21">
        <f>H86</f>
        <v>791.48500000000001</v>
      </c>
      <c r="I85" s="20">
        <f t="shared" si="7"/>
        <v>100</v>
      </c>
    </row>
    <row r="86" spans="1:9" ht="29.25" customHeight="1" x14ac:dyDescent="0.25">
      <c r="A86" s="72" t="s">
        <v>119</v>
      </c>
      <c r="B86" s="73"/>
      <c r="C86" s="42"/>
      <c r="D86" s="42"/>
      <c r="E86" s="42"/>
      <c r="F86" s="45" t="s">
        <v>120</v>
      </c>
      <c r="G86" s="21">
        <v>791.48500000000001</v>
      </c>
      <c r="H86" s="21">
        <v>791.48500000000001</v>
      </c>
      <c r="I86" s="20">
        <f t="shared" si="7"/>
        <v>100</v>
      </c>
    </row>
    <row r="87" spans="1:9" ht="54.75" customHeight="1" x14ac:dyDescent="0.25">
      <c r="A87" s="72" t="s">
        <v>180</v>
      </c>
      <c r="B87" s="73"/>
      <c r="C87" s="42"/>
      <c r="D87" s="42"/>
      <c r="E87" s="42" t="s">
        <v>181</v>
      </c>
      <c r="F87" s="45"/>
      <c r="G87" s="21">
        <f>G88</f>
        <v>832.05700000000002</v>
      </c>
      <c r="H87" s="21">
        <f>H88</f>
        <v>832.05700000000002</v>
      </c>
      <c r="I87" s="20">
        <f t="shared" si="7"/>
        <v>100</v>
      </c>
    </row>
    <row r="88" spans="1:9" ht="30.75" customHeight="1" x14ac:dyDescent="0.25">
      <c r="A88" s="72" t="s">
        <v>119</v>
      </c>
      <c r="B88" s="73"/>
      <c r="C88" s="42"/>
      <c r="D88" s="42"/>
      <c r="E88" s="42"/>
      <c r="F88" s="45" t="s">
        <v>120</v>
      </c>
      <c r="G88" s="21">
        <v>832.05700000000002</v>
      </c>
      <c r="H88" s="21">
        <v>832.05700000000002</v>
      </c>
      <c r="I88" s="20">
        <f t="shared" si="7"/>
        <v>100</v>
      </c>
    </row>
    <row r="89" spans="1:9" ht="40.5" customHeight="1" x14ac:dyDescent="0.25">
      <c r="A89" s="72" t="s">
        <v>182</v>
      </c>
      <c r="B89" s="73"/>
      <c r="C89" s="42"/>
      <c r="D89" s="42"/>
      <c r="E89" s="42" t="s">
        <v>183</v>
      </c>
      <c r="F89" s="45"/>
      <c r="G89" s="21">
        <f>G90</f>
        <v>2848.0880000000002</v>
      </c>
      <c r="H89" s="21">
        <f>H90</f>
        <v>2828.0189999999998</v>
      </c>
      <c r="I89" s="20">
        <f t="shared" si="7"/>
        <v>99.295351829016511</v>
      </c>
    </row>
    <row r="90" spans="1:9" ht="29.25" customHeight="1" x14ac:dyDescent="0.25">
      <c r="A90" s="72" t="s">
        <v>119</v>
      </c>
      <c r="B90" s="73"/>
      <c r="C90" s="42"/>
      <c r="D90" s="42"/>
      <c r="E90" s="42"/>
      <c r="F90" s="45" t="s">
        <v>120</v>
      </c>
      <c r="G90" s="21">
        <v>2848.0880000000002</v>
      </c>
      <c r="H90" s="21">
        <v>2828.0189999999998</v>
      </c>
      <c r="I90" s="20">
        <f t="shared" si="7"/>
        <v>99.295351829016511</v>
      </c>
    </row>
    <row r="91" spans="1:9" ht="30" customHeight="1" x14ac:dyDescent="0.25">
      <c r="A91" s="74" t="s">
        <v>80</v>
      </c>
      <c r="B91" s="75"/>
      <c r="C91" s="43"/>
      <c r="D91" s="43" t="s">
        <v>170</v>
      </c>
      <c r="E91" s="43"/>
      <c r="F91" s="44"/>
      <c r="G91" s="26">
        <f>G92</f>
        <v>420.291</v>
      </c>
      <c r="H91" s="26">
        <f>H92</f>
        <v>420.291</v>
      </c>
      <c r="I91" s="22">
        <f t="shared" si="7"/>
        <v>100</v>
      </c>
    </row>
    <row r="92" spans="1:9" ht="131.25" customHeight="1" x14ac:dyDescent="0.25">
      <c r="A92" s="72" t="s">
        <v>184</v>
      </c>
      <c r="B92" s="73"/>
      <c r="C92" s="42"/>
      <c r="D92" s="42"/>
      <c r="E92" s="42" t="s">
        <v>185</v>
      </c>
      <c r="F92" s="45"/>
      <c r="G92" s="21">
        <f>G93</f>
        <v>420.291</v>
      </c>
      <c r="H92" s="21">
        <f>H93</f>
        <v>420.291</v>
      </c>
      <c r="I92" s="20">
        <f t="shared" si="7"/>
        <v>100</v>
      </c>
    </row>
    <row r="93" spans="1:9" x14ac:dyDescent="0.25">
      <c r="A93" s="72" t="s">
        <v>127</v>
      </c>
      <c r="B93" s="73"/>
      <c r="C93" s="42"/>
      <c r="D93" s="42"/>
      <c r="E93" s="42"/>
      <c r="F93" s="45" t="s">
        <v>128</v>
      </c>
      <c r="G93" s="21">
        <v>420.291</v>
      </c>
      <c r="H93" s="21">
        <v>420.291</v>
      </c>
      <c r="I93" s="20">
        <f t="shared" si="7"/>
        <v>100</v>
      </c>
    </row>
    <row r="94" spans="1:9" x14ac:dyDescent="0.25">
      <c r="A94" s="74" t="s">
        <v>85</v>
      </c>
      <c r="B94" s="75"/>
      <c r="C94" s="43" t="s">
        <v>186</v>
      </c>
      <c r="D94" s="43"/>
      <c r="E94" s="43"/>
      <c r="F94" s="44"/>
      <c r="G94" s="26">
        <f>G95</f>
        <v>230.98</v>
      </c>
      <c r="H94" s="26">
        <f>H95</f>
        <v>230.98</v>
      </c>
      <c r="I94" s="22">
        <f t="shared" si="7"/>
        <v>100</v>
      </c>
    </row>
    <row r="95" spans="1:9" ht="30" customHeight="1" x14ac:dyDescent="0.25">
      <c r="A95" s="74" t="s">
        <v>86</v>
      </c>
      <c r="B95" s="75"/>
      <c r="C95" s="43"/>
      <c r="D95" s="43" t="s">
        <v>186</v>
      </c>
      <c r="E95" s="43"/>
      <c r="F95" s="44"/>
      <c r="G95" s="26">
        <f>G96+G98+G100+G102</f>
        <v>230.98</v>
      </c>
      <c r="H95" s="26">
        <f>H96+H98+H100+H102</f>
        <v>230.98</v>
      </c>
      <c r="I95" s="22">
        <f t="shared" si="7"/>
        <v>100</v>
      </c>
    </row>
    <row r="96" spans="1:9" ht="30" customHeight="1" x14ac:dyDescent="0.25">
      <c r="A96" s="72" t="s">
        <v>187</v>
      </c>
      <c r="B96" s="73"/>
      <c r="C96" s="42"/>
      <c r="D96" s="42"/>
      <c r="E96" s="42" t="s">
        <v>188</v>
      </c>
      <c r="F96" s="45"/>
      <c r="G96" s="21">
        <f>G97</f>
        <v>13.5</v>
      </c>
      <c r="H96" s="21">
        <f>H97</f>
        <v>13.5</v>
      </c>
      <c r="I96" s="20">
        <f t="shared" si="7"/>
        <v>100</v>
      </c>
    </row>
    <row r="97" spans="1:9" x14ac:dyDescent="0.25">
      <c r="A97" s="72" t="s">
        <v>189</v>
      </c>
      <c r="B97" s="73"/>
      <c r="C97" s="42"/>
      <c r="D97" s="42"/>
      <c r="E97" s="42"/>
      <c r="F97" s="45" t="s">
        <v>190</v>
      </c>
      <c r="G97" s="21">
        <v>13.5</v>
      </c>
      <c r="H97" s="21">
        <v>13.5</v>
      </c>
      <c r="I97" s="20">
        <f t="shared" si="7"/>
        <v>100</v>
      </c>
    </row>
    <row r="98" spans="1:9" ht="130.5" customHeight="1" x14ac:dyDescent="0.25">
      <c r="A98" s="72" t="s">
        <v>191</v>
      </c>
      <c r="B98" s="73"/>
      <c r="C98" s="42"/>
      <c r="D98" s="42"/>
      <c r="E98" s="42" t="s">
        <v>192</v>
      </c>
      <c r="F98" s="45"/>
      <c r="G98" s="21">
        <f>G99</f>
        <v>30</v>
      </c>
      <c r="H98" s="21">
        <f>H99</f>
        <v>30</v>
      </c>
      <c r="I98" s="20">
        <f t="shared" si="7"/>
        <v>100</v>
      </c>
    </row>
    <row r="99" spans="1:9" x14ac:dyDescent="0.25">
      <c r="A99" s="72" t="s">
        <v>127</v>
      </c>
      <c r="B99" s="73"/>
      <c r="C99" s="42"/>
      <c r="D99" s="42"/>
      <c r="E99" s="42"/>
      <c r="F99" s="45" t="s">
        <v>128</v>
      </c>
      <c r="G99" s="21">
        <v>30</v>
      </c>
      <c r="H99" s="21">
        <v>30</v>
      </c>
      <c r="I99" s="20">
        <f t="shared" si="7"/>
        <v>100</v>
      </c>
    </row>
    <row r="100" spans="1:9" ht="129" customHeight="1" x14ac:dyDescent="0.25">
      <c r="A100" s="72" t="s">
        <v>193</v>
      </c>
      <c r="B100" s="73"/>
      <c r="C100" s="42"/>
      <c r="D100" s="42"/>
      <c r="E100" s="42" t="s">
        <v>194</v>
      </c>
      <c r="F100" s="45"/>
      <c r="G100" s="21">
        <f>G101</f>
        <v>172.48</v>
      </c>
      <c r="H100" s="21">
        <f>H101</f>
        <v>172.48</v>
      </c>
      <c r="I100" s="20">
        <f t="shared" si="7"/>
        <v>100</v>
      </c>
    </row>
    <row r="101" spans="1:9" x14ac:dyDescent="0.25">
      <c r="A101" s="72" t="s">
        <v>127</v>
      </c>
      <c r="B101" s="73"/>
      <c r="C101" s="42"/>
      <c r="D101" s="42"/>
      <c r="E101" s="42"/>
      <c r="F101" s="45" t="s">
        <v>128</v>
      </c>
      <c r="G101" s="21">
        <v>172.48</v>
      </c>
      <c r="H101" s="21">
        <v>172.48</v>
      </c>
      <c r="I101" s="20">
        <f t="shared" si="7"/>
        <v>100</v>
      </c>
    </row>
    <row r="102" spans="1:9" ht="134.25" customHeight="1" x14ac:dyDescent="0.25">
      <c r="A102" s="72" t="s">
        <v>195</v>
      </c>
      <c r="B102" s="73"/>
      <c r="C102" s="42"/>
      <c r="D102" s="42"/>
      <c r="E102" s="42" t="s">
        <v>196</v>
      </c>
      <c r="F102" s="45"/>
      <c r="G102" s="21">
        <f>G103</f>
        <v>15</v>
      </c>
      <c r="H102" s="21">
        <f>H103</f>
        <v>15</v>
      </c>
      <c r="I102" s="20">
        <f t="shared" si="7"/>
        <v>100</v>
      </c>
    </row>
    <row r="103" spans="1:9" x14ac:dyDescent="0.25">
      <c r="A103" s="72" t="s">
        <v>127</v>
      </c>
      <c r="B103" s="73"/>
      <c r="C103" s="42"/>
      <c r="D103" s="42"/>
      <c r="E103" s="42"/>
      <c r="F103" s="45" t="s">
        <v>128</v>
      </c>
      <c r="G103" s="21">
        <v>15</v>
      </c>
      <c r="H103" s="21">
        <v>15</v>
      </c>
      <c r="I103" s="20">
        <f t="shared" si="7"/>
        <v>100</v>
      </c>
    </row>
    <row r="104" spans="1:9" ht="29.25" customHeight="1" x14ac:dyDescent="0.25">
      <c r="A104" s="74" t="s">
        <v>197</v>
      </c>
      <c r="B104" s="75"/>
      <c r="C104" s="43" t="s">
        <v>198</v>
      </c>
      <c r="D104" s="43"/>
      <c r="E104" s="43"/>
      <c r="F104" s="44"/>
      <c r="G104" s="26">
        <f>G105</f>
        <v>417.48099999999999</v>
      </c>
      <c r="H104" s="26">
        <f>H105</f>
        <v>417.48099999999999</v>
      </c>
      <c r="I104" s="22">
        <f t="shared" si="7"/>
        <v>100</v>
      </c>
    </row>
    <row r="105" spans="1:9" x14ac:dyDescent="0.25">
      <c r="A105" s="74" t="s">
        <v>199</v>
      </c>
      <c r="B105" s="75"/>
      <c r="C105" s="43"/>
      <c r="D105" s="43" t="s">
        <v>103</v>
      </c>
      <c r="E105" s="43"/>
      <c r="F105" s="44"/>
      <c r="G105" s="26">
        <f>G106+G108</f>
        <v>417.48099999999999</v>
      </c>
      <c r="H105" s="26">
        <f>H106+H108</f>
        <v>417.48099999999999</v>
      </c>
      <c r="I105" s="22">
        <f t="shared" si="7"/>
        <v>100</v>
      </c>
    </row>
    <row r="106" spans="1:9" ht="44.25" customHeight="1" x14ac:dyDescent="0.25">
      <c r="A106" s="72" t="s">
        <v>200</v>
      </c>
      <c r="B106" s="73"/>
      <c r="C106" s="42"/>
      <c r="D106" s="42"/>
      <c r="E106" s="42" t="s">
        <v>201</v>
      </c>
      <c r="F106" s="45"/>
      <c r="G106" s="21">
        <f>G107</f>
        <v>217.881</v>
      </c>
      <c r="H106" s="21">
        <f>H107</f>
        <v>217.881</v>
      </c>
      <c r="I106" s="20">
        <f t="shared" si="7"/>
        <v>100</v>
      </c>
    </row>
    <row r="107" spans="1:9" ht="29.25" customHeight="1" x14ac:dyDescent="0.25">
      <c r="A107" s="72" t="s">
        <v>119</v>
      </c>
      <c r="B107" s="73"/>
      <c r="C107" s="42"/>
      <c r="D107" s="42"/>
      <c r="E107" s="42"/>
      <c r="F107" s="45" t="s">
        <v>120</v>
      </c>
      <c r="G107" s="21">
        <v>217.881</v>
      </c>
      <c r="H107" s="21">
        <v>217.881</v>
      </c>
      <c r="I107" s="20">
        <f t="shared" si="7"/>
        <v>100</v>
      </c>
    </row>
    <row r="108" spans="1:9" ht="117.75" customHeight="1" x14ac:dyDescent="0.25">
      <c r="A108" s="72" t="s">
        <v>202</v>
      </c>
      <c r="B108" s="73"/>
      <c r="C108" s="42"/>
      <c r="D108" s="42"/>
      <c r="E108" s="42" t="s">
        <v>203</v>
      </c>
      <c r="F108" s="45"/>
      <c r="G108" s="21">
        <f>G109</f>
        <v>199.6</v>
      </c>
      <c r="H108" s="21">
        <f>H109</f>
        <v>199.6</v>
      </c>
      <c r="I108" s="20">
        <f t="shared" si="7"/>
        <v>100</v>
      </c>
    </row>
    <row r="109" spans="1:9" x14ac:dyDescent="0.25">
      <c r="A109" s="72" t="s">
        <v>127</v>
      </c>
      <c r="B109" s="73"/>
      <c r="C109" s="42"/>
      <c r="D109" s="42"/>
      <c r="E109" s="42"/>
      <c r="F109" s="45" t="s">
        <v>128</v>
      </c>
      <c r="G109" s="21">
        <v>199.6</v>
      </c>
      <c r="H109" s="21">
        <v>199.6</v>
      </c>
      <c r="I109" s="20">
        <f t="shared" si="7"/>
        <v>100</v>
      </c>
    </row>
    <row r="110" spans="1:9" x14ac:dyDescent="0.25">
      <c r="A110" s="74" t="s">
        <v>93</v>
      </c>
      <c r="B110" s="75"/>
      <c r="C110" s="43" t="s">
        <v>204</v>
      </c>
      <c r="D110" s="43"/>
      <c r="E110" s="43"/>
      <c r="F110" s="44"/>
      <c r="G110" s="26">
        <f t="shared" ref="G110:H118" si="8">G111</f>
        <v>1455.826</v>
      </c>
      <c r="H110" s="26">
        <f t="shared" si="8"/>
        <v>994.279</v>
      </c>
      <c r="I110" s="22">
        <f t="shared" si="7"/>
        <v>68.2965546706818</v>
      </c>
    </row>
    <row r="111" spans="1:9" x14ac:dyDescent="0.25">
      <c r="A111" s="74" t="s">
        <v>94</v>
      </c>
      <c r="B111" s="75"/>
      <c r="C111" s="43"/>
      <c r="D111" s="43" t="s">
        <v>110</v>
      </c>
      <c r="E111" s="43"/>
      <c r="F111" s="44"/>
      <c r="G111" s="26">
        <f>G118+G112+G114+G116</f>
        <v>1455.826</v>
      </c>
      <c r="H111" s="26">
        <f>H118+H112+H114+H116</f>
        <v>994.279</v>
      </c>
      <c r="I111" s="22">
        <f t="shared" si="7"/>
        <v>68.2965546706818</v>
      </c>
    </row>
    <row r="112" spans="1:9" x14ac:dyDescent="0.25">
      <c r="A112" s="72" t="s">
        <v>136</v>
      </c>
      <c r="B112" s="76"/>
      <c r="C112" s="43"/>
      <c r="D112" s="43"/>
      <c r="E112" s="42" t="s">
        <v>137</v>
      </c>
      <c r="F112" s="44"/>
      <c r="G112" s="26">
        <f>G113</f>
        <v>22</v>
      </c>
      <c r="H112" s="26">
        <f>H113</f>
        <v>22</v>
      </c>
      <c r="I112" s="22">
        <f t="shared" si="7"/>
        <v>100</v>
      </c>
    </row>
    <row r="113" spans="1:9" x14ac:dyDescent="0.25">
      <c r="A113" s="72" t="s">
        <v>226</v>
      </c>
      <c r="B113" s="77"/>
      <c r="C113" s="43"/>
      <c r="D113" s="43"/>
      <c r="E113" s="43"/>
      <c r="F113" s="45" t="s">
        <v>227</v>
      </c>
      <c r="G113" s="21">
        <v>22</v>
      </c>
      <c r="H113" s="21">
        <v>22</v>
      </c>
      <c r="I113" s="22">
        <f t="shared" si="7"/>
        <v>100</v>
      </c>
    </row>
    <row r="114" spans="1:9" ht="44.25" customHeight="1" x14ac:dyDescent="0.25">
      <c r="A114" s="72" t="s">
        <v>234</v>
      </c>
      <c r="B114" s="76"/>
      <c r="C114" s="43"/>
      <c r="D114" s="43"/>
      <c r="E114" s="42" t="s">
        <v>235</v>
      </c>
      <c r="F114" s="45"/>
      <c r="G114" s="21">
        <f>G115</f>
        <v>285.08800000000002</v>
      </c>
      <c r="H114" s="21">
        <f>H115</f>
        <v>285.08800000000002</v>
      </c>
      <c r="I114" s="20">
        <f t="shared" si="7"/>
        <v>100</v>
      </c>
    </row>
    <row r="115" spans="1:9" x14ac:dyDescent="0.25">
      <c r="A115" s="72" t="s">
        <v>127</v>
      </c>
      <c r="B115" s="73"/>
      <c r="C115" s="42"/>
      <c r="D115" s="42"/>
      <c r="E115" s="42"/>
      <c r="F115" s="45" t="s">
        <v>128</v>
      </c>
      <c r="G115" s="21">
        <v>285.08800000000002</v>
      </c>
      <c r="H115" s="21">
        <v>285.08800000000002</v>
      </c>
      <c r="I115" s="20">
        <f t="shared" si="7"/>
        <v>100</v>
      </c>
    </row>
    <row r="116" spans="1:9" ht="42" customHeight="1" x14ac:dyDescent="0.25">
      <c r="A116" s="72" t="s">
        <v>255</v>
      </c>
      <c r="B116" s="73"/>
      <c r="C116" s="42"/>
      <c r="D116" s="42"/>
      <c r="E116" s="42" t="s">
        <v>256</v>
      </c>
      <c r="F116" s="45"/>
      <c r="G116" s="21">
        <f>G117</f>
        <v>690</v>
      </c>
      <c r="H116" s="21">
        <f>H117</f>
        <v>228.453</v>
      </c>
      <c r="I116" s="20">
        <f t="shared" si="7"/>
        <v>33.109130434782607</v>
      </c>
    </row>
    <row r="117" spans="1:9" x14ac:dyDescent="0.25">
      <c r="A117" s="72" t="s">
        <v>127</v>
      </c>
      <c r="B117" s="73"/>
      <c r="C117" s="42"/>
      <c r="D117" s="42"/>
      <c r="E117" s="42"/>
      <c r="F117" s="45" t="s">
        <v>128</v>
      </c>
      <c r="G117" s="21">
        <v>690</v>
      </c>
      <c r="H117" s="21">
        <v>228.453</v>
      </c>
      <c r="I117" s="20">
        <f t="shared" si="7"/>
        <v>33.109130434782607</v>
      </c>
    </row>
    <row r="118" spans="1:9" ht="57" customHeight="1" x14ac:dyDescent="0.25">
      <c r="A118" s="72" t="s">
        <v>205</v>
      </c>
      <c r="B118" s="73"/>
      <c r="C118" s="42"/>
      <c r="D118" s="42"/>
      <c r="E118" s="42" t="s">
        <v>206</v>
      </c>
      <c r="F118" s="45"/>
      <c r="G118" s="21">
        <f t="shared" si="8"/>
        <v>458.738</v>
      </c>
      <c r="H118" s="21">
        <f t="shared" si="8"/>
        <v>458.738</v>
      </c>
      <c r="I118" s="20">
        <f t="shared" si="7"/>
        <v>100</v>
      </c>
    </row>
    <row r="119" spans="1:9" ht="15.75" customHeight="1" x14ac:dyDescent="0.25">
      <c r="A119" s="72" t="s">
        <v>127</v>
      </c>
      <c r="B119" s="73"/>
      <c r="C119" s="42"/>
      <c r="D119" s="42"/>
      <c r="E119" s="42"/>
      <c r="F119" s="45" t="s">
        <v>128</v>
      </c>
      <c r="G119" s="21">
        <v>458.738</v>
      </c>
      <c r="H119" s="21">
        <v>458.738</v>
      </c>
      <c r="I119" s="20">
        <f t="shared" si="7"/>
        <v>100</v>
      </c>
    </row>
    <row r="120" spans="1:9" x14ac:dyDescent="0.25">
      <c r="A120" s="74" t="s">
        <v>95</v>
      </c>
      <c r="B120" s="75"/>
      <c r="C120" s="43" t="s">
        <v>135</v>
      </c>
      <c r="D120" s="43"/>
      <c r="E120" s="43"/>
      <c r="F120" s="44"/>
      <c r="G120" s="26">
        <f t="shared" ref="G120:H120" si="9">G121</f>
        <v>2140.4580000000001</v>
      </c>
      <c r="H120" s="26">
        <f t="shared" si="9"/>
        <v>2140.4580000000001</v>
      </c>
      <c r="I120" s="22">
        <f t="shared" ref="I120:I128" si="10">H120/G120*100</f>
        <v>100</v>
      </c>
    </row>
    <row r="121" spans="1:9" x14ac:dyDescent="0.25">
      <c r="A121" s="74" t="s">
        <v>96</v>
      </c>
      <c r="B121" s="75"/>
      <c r="C121" s="43"/>
      <c r="D121" s="43" t="s">
        <v>105</v>
      </c>
      <c r="E121" s="43"/>
      <c r="F121" s="44"/>
      <c r="G121" s="26">
        <f>G122+G124+G126</f>
        <v>2140.4580000000001</v>
      </c>
      <c r="H121" s="26">
        <f>H122+H124+H126</f>
        <v>2140.4580000000001</v>
      </c>
      <c r="I121" s="22">
        <f t="shared" si="10"/>
        <v>100</v>
      </c>
    </row>
    <row r="122" spans="1:9" ht="116.25" customHeight="1" x14ac:dyDescent="0.25">
      <c r="A122" s="72" t="s">
        <v>207</v>
      </c>
      <c r="B122" s="73"/>
      <c r="C122" s="42"/>
      <c r="D122" s="42"/>
      <c r="E122" s="42" t="s">
        <v>208</v>
      </c>
      <c r="F122" s="45"/>
      <c r="G122" s="21">
        <f>G123</f>
        <v>100</v>
      </c>
      <c r="H122" s="21">
        <f>H123</f>
        <v>100</v>
      </c>
      <c r="I122" s="20">
        <f t="shared" si="10"/>
        <v>100</v>
      </c>
    </row>
    <row r="123" spans="1:9" ht="17.25" customHeight="1" x14ac:dyDescent="0.25">
      <c r="A123" s="72" t="s">
        <v>127</v>
      </c>
      <c r="B123" s="73"/>
      <c r="C123" s="42"/>
      <c r="D123" s="42"/>
      <c r="E123" s="42"/>
      <c r="F123" s="45" t="s">
        <v>128</v>
      </c>
      <c r="G123" s="21">
        <v>100</v>
      </c>
      <c r="H123" s="21">
        <v>100</v>
      </c>
      <c r="I123" s="20">
        <f t="shared" ref="I123:I125" si="11">H123/G123*100</f>
        <v>100</v>
      </c>
    </row>
    <row r="124" spans="1:9" ht="17.25" customHeight="1" x14ac:dyDescent="0.25">
      <c r="A124" s="72" t="s">
        <v>236</v>
      </c>
      <c r="B124" s="76"/>
      <c r="C124" s="42"/>
      <c r="D124" s="42"/>
      <c r="E124" s="42" t="s">
        <v>237</v>
      </c>
      <c r="F124" s="45"/>
      <c r="G124" s="21">
        <f>G125</f>
        <v>1900</v>
      </c>
      <c r="H124" s="21">
        <f>H125</f>
        <v>1900</v>
      </c>
      <c r="I124" s="20">
        <f t="shared" si="11"/>
        <v>100</v>
      </c>
    </row>
    <row r="125" spans="1:9" ht="17.25" customHeight="1" x14ac:dyDescent="0.25">
      <c r="A125" s="72" t="s">
        <v>238</v>
      </c>
      <c r="B125" s="73"/>
      <c r="C125" s="42"/>
      <c r="D125" s="42"/>
      <c r="E125" s="42"/>
      <c r="F125" s="45" t="s">
        <v>239</v>
      </c>
      <c r="G125" s="21">
        <v>1900</v>
      </c>
      <c r="H125" s="21">
        <v>1900</v>
      </c>
      <c r="I125" s="20">
        <f t="shared" si="11"/>
        <v>100</v>
      </c>
    </row>
    <row r="126" spans="1:9" ht="78.75" customHeight="1" x14ac:dyDescent="0.25">
      <c r="A126" s="72" t="s">
        <v>240</v>
      </c>
      <c r="B126" s="76"/>
      <c r="C126" s="42"/>
      <c r="D126" s="42"/>
      <c r="E126" s="42" t="s">
        <v>241</v>
      </c>
      <c r="F126" s="45"/>
      <c r="G126" s="21">
        <f>G127</f>
        <v>140.458</v>
      </c>
      <c r="H126" s="21">
        <f>H127</f>
        <v>140.458</v>
      </c>
      <c r="I126" s="20">
        <f t="shared" si="10"/>
        <v>100</v>
      </c>
    </row>
    <row r="127" spans="1:9" ht="51.75" customHeight="1" x14ac:dyDescent="0.25">
      <c r="A127" s="72" t="s">
        <v>238</v>
      </c>
      <c r="B127" s="73"/>
      <c r="C127" s="42"/>
      <c r="D127" s="42"/>
      <c r="E127" s="42"/>
      <c r="F127" s="45" t="s">
        <v>239</v>
      </c>
      <c r="G127" s="21">
        <v>140.458</v>
      </c>
      <c r="H127" s="21">
        <v>140.458</v>
      </c>
      <c r="I127" s="20">
        <f t="shared" si="10"/>
        <v>100</v>
      </c>
    </row>
    <row r="128" spans="1:9" x14ac:dyDescent="0.25">
      <c r="A128" s="74" t="s">
        <v>209</v>
      </c>
      <c r="B128" s="75"/>
      <c r="C128" s="43"/>
      <c r="D128" s="43"/>
      <c r="E128" s="43"/>
      <c r="F128" s="44"/>
      <c r="G128" s="26">
        <f>G9+G39+G43+G49+G63+G94+G104+G110+G120</f>
        <v>30578.683999999997</v>
      </c>
      <c r="H128" s="26">
        <f>H9+H39+H43+H49+H63+H94+H104+H110+H120</f>
        <v>28349.774999999994</v>
      </c>
      <c r="I128" s="20">
        <f t="shared" si="10"/>
        <v>92.710906067769287</v>
      </c>
    </row>
  </sheetData>
  <mergeCells count="127">
    <mergeCell ref="A18:B18"/>
    <mergeCell ref="A19:B19"/>
    <mergeCell ref="A20:B20"/>
    <mergeCell ref="A21:B21"/>
    <mergeCell ref="A22:B22"/>
    <mergeCell ref="A23:B23"/>
    <mergeCell ref="G1:I1"/>
    <mergeCell ref="G4:I4"/>
    <mergeCell ref="A6:I6"/>
    <mergeCell ref="A12:B12"/>
    <mergeCell ref="A13:B13"/>
    <mergeCell ref="A14:B14"/>
    <mergeCell ref="A15:B15"/>
    <mergeCell ref="A16:B16"/>
    <mergeCell ref="A17:B17"/>
    <mergeCell ref="A8:B8"/>
    <mergeCell ref="A9:B9"/>
    <mergeCell ref="F2:I2"/>
    <mergeCell ref="F3:I3"/>
    <mergeCell ref="A10:B10"/>
    <mergeCell ref="A11:B11"/>
    <mergeCell ref="H7:I7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68:B68"/>
    <mergeCell ref="A72:B72"/>
    <mergeCell ref="A73:B73"/>
    <mergeCell ref="A76:B76"/>
    <mergeCell ref="A77:B77"/>
    <mergeCell ref="A60:B60"/>
    <mergeCell ref="A61:B61"/>
    <mergeCell ref="A62:B62"/>
    <mergeCell ref="A63:B63"/>
    <mergeCell ref="A64:B64"/>
    <mergeCell ref="A67:B67"/>
    <mergeCell ref="A65:B65"/>
    <mergeCell ref="A66:B66"/>
    <mergeCell ref="A69:B69"/>
    <mergeCell ref="A70:B70"/>
    <mergeCell ref="A71:B71"/>
    <mergeCell ref="A74:B74"/>
    <mergeCell ref="A75:B75"/>
    <mergeCell ref="A87:B87"/>
    <mergeCell ref="A88:B88"/>
    <mergeCell ref="A89:B89"/>
    <mergeCell ref="A90:B90"/>
    <mergeCell ref="A91:B91"/>
    <mergeCell ref="A92:B92"/>
    <mergeCell ref="A78:B78"/>
    <mergeCell ref="A79:B79"/>
    <mergeCell ref="A80:B80"/>
    <mergeCell ref="A82:B82"/>
    <mergeCell ref="A85:B85"/>
    <mergeCell ref="A86:B86"/>
    <mergeCell ref="A81:B81"/>
    <mergeCell ref="A83:B83"/>
    <mergeCell ref="A84:B84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127:B127"/>
    <mergeCell ref="A128:B128"/>
    <mergeCell ref="A111:B111"/>
    <mergeCell ref="A118:B118"/>
    <mergeCell ref="A119:B119"/>
    <mergeCell ref="A120:B120"/>
    <mergeCell ref="A121:B121"/>
    <mergeCell ref="A122:B122"/>
    <mergeCell ref="A105:B105"/>
    <mergeCell ref="A106:B106"/>
    <mergeCell ref="A107:B107"/>
    <mergeCell ref="A108:B108"/>
    <mergeCell ref="A109:B109"/>
    <mergeCell ref="A110:B110"/>
    <mergeCell ref="A112:B112"/>
    <mergeCell ref="A113:B113"/>
    <mergeCell ref="A114:B114"/>
    <mergeCell ref="A115:B115"/>
    <mergeCell ref="A123:B123"/>
    <mergeCell ref="A126:B126"/>
    <mergeCell ref="A124:B124"/>
    <mergeCell ref="A125:B125"/>
    <mergeCell ref="A116:B116"/>
    <mergeCell ref="A117:B117"/>
  </mergeCells>
  <pageMargins left="0.70866141732283472" right="0.31496062992125984" top="0.55118110236220474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2014-05-27T10:14:50Z</dcterms:modified>
</cp:coreProperties>
</file>