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108" i="3" l="1"/>
  <c r="G109" i="3"/>
  <c r="G108" i="3" s="1"/>
  <c r="G107" i="3" s="1"/>
  <c r="G105" i="3"/>
  <c r="G104" i="3" s="1"/>
  <c r="G103" i="3" s="1"/>
  <c r="H101" i="3"/>
  <c r="H99" i="3"/>
  <c r="G101" i="3"/>
  <c r="G99" i="3"/>
  <c r="G97" i="3"/>
  <c r="G93" i="3"/>
  <c r="G91" i="3"/>
  <c r="G89" i="3"/>
  <c r="G87" i="3"/>
  <c r="H83" i="3"/>
  <c r="H79" i="3"/>
  <c r="H81" i="3"/>
  <c r="H78" i="3" s="1"/>
  <c r="G83" i="3"/>
  <c r="G81" i="3"/>
  <c r="G79" i="3"/>
  <c r="G76" i="3"/>
  <c r="G74" i="3"/>
  <c r="H71" i="3"/>
  <c r="G71" i="3"/>
  <c r="G69" i="3"/>
  <c r="G68" i="3" s="1"/>
  <c r="G66" i="3"/>
  <c r="G64" i="3"/>
  <c r="G62" i="3"/>
  <c r="G61" i="3"/>
  <c r="G58" i="3"/>
  <c r="G57" i="3" s="1"/>
  <c r="G55" i="3"/>
  <c r="G54" i="3" s="1"/>
  <c r="I50" i="3"/>
  <c r="H49" i="3"/>
  <c r="H51" i="3"/>
  <c r="G51" i="3"/>
  <c r="G49" i="3"/>
  <c r="G47" i="3"/>
  <c r="G46" i="3" s="1"/>
  <c r="G45" i="3" s="1"/>
  <c r="G43" i="3"/>
  <c r="G42" i="3" s="1"/>
  <c r="G41" i="3" s="1"/>
  <c r="H33" i="3"/>
  <c r="H35" i="3"/>
  <c r="H37" i="3"/>
  <c r="H39" i="3"/>
  <c r="G39" i="3"/>
  <c r="G37" i="3"/>
  <c r="G35" i="3"/>
  <c r="G33" i="3"/>
  <c r="G24" i="3"/>
  <c r="G73" i="3" l="1"/>
  <c r="G78" i="3"/>
  <c r="G96" i="3"/>
  <c r="G95" i="3" s="1"/>
  <c r="G86" i="3"/>
  <c r="G85" i="3" s="1"/>
  <c r="I51" i="3"/>
  <c r="G53" i="3"/>
  <c r="H32" i="3"/>
  <c r="G32" i="3"/>
  <c r="E20" i="2" l="1"/>
  <c r="D20" i="2"/>
  <c r="E26" i="1"/>
  <c r="E20" i="1"/>
  <c r="I70" i="3" l="1"/>
  <c r="H69" i="3"/>
  <c r="H68" i="3" s="1"/>
  <c r="F18" i="2"/>
  <c r="F22" i="2"/>
  <c r="I69" i="3" l="1"/>
  <c r="F23" i="1"/>
  <c r="H109" i="3" l="1"/>
  <c r="I110" i="3"/>
  <c r="I75" i="3"/>
  <c r="H74" i="3"/>
  <c r="H17" i="3"/>
  <c r="I74" i="3" l="1"/>
  <c r="I106" i="3" l="1"/>
  <c r="H105" i="3"/>
  <c r="H104" i="3" s="1"/>
  <c r="H66" i="3"/>
  <c r="I67" i="3"/>
  <c r="I66" i="3" s="1"/>
  <c r="H62" i="3"/>
  <c r="I63" i="3"/>
  <c r="I105" i="3" l="1"/>
  <c r="I62" i="3"/>
  <c r="H107" i="3" l="1"/>
  <c r="H97" i="3"/>
  <c r="H96" i="3" s="1"/>
  <c r="H93" i="3"/>
  <c r="H91" i="3"/>
  <c r="H89" i="3"/>
  <c r="H87" i="3"/>
  <c r="H76" i="3"/>
  <c r="H73" i="3" s="1"/>
  <c r="H64" i="3"/>
  <c r="H61" i="3" s="1"/>
  <c r="H58" i="3"/>
  <c r="H57" i="3" s="1"/>
  <c r="H55" i="3"/>
  <c r="H54" i="3" s="1"/>
  <c r="H47" i="3"/>
  <c r="H46" i="3" s="1"/>
  <c r="H43" i="3"/>
  <c r="H42" i="3" s="1"/>
  <c r="H41" i="3" s="1"/>
  <c r="H24" i="3"/>
  <c r="H16" i="3"/>
  <c r="H53" i="3" l="1"/>
  <c r="I61" i="3"/>
  <c r="H60" i="3"/>
  <c r="H103" i="3"/>
  <c r="H95" i="3"/>
  <c r="H86" i="3"/>
  <c r="H85" i="3" s="1"/>
  <c r="H45" i="3"/>
  <c r="H9" i="3"/>
  <c r="G60" i="3"/>
  <c r="G17" i="3"/>
  <c r="G16" i="3" s="1"/>
  <c r="H111" i="3" l="1"/>
  <c r="E23" i="2"/>
  <c r="E9" i="2"/>
  <c r="D23" i="2"/>
  <c r="F35" i="2"/>
  <c r="F34" i="2"/>
  <c r="F33" i="2"/>
  <c r="F32" i="2"/>
  <c r="F31" i="2"/>
  <c r="F30" i="2"/>
  <c r="F29" i="2"/>
  <c r="F28" i="2"/>
  <c r="F27" i="2"/>
  <c r="F26" i="2"/>
  <c r="F25" i="2"/>
  <c r="F24" i="2"/>
  <c r="G9" i="3" l="1"/>
  <c r="G111" i="3" s="1"/>
  <c r="I111" i="3" s="1"/>
  <c r="E36" i="2"/>
  <c r="D9" i="2"/>
  <c r="F21" i="2"/>
  <c r="F20" i="2"/>
  <c r="F17" i="2"/>
  <c r="F16" i="2"/>
  <c r="F15" i="2"/>
  <c r="F13" i="2"/>
  <c r="F12" i="2"/>
  <c r="F11" i="2"/>
  <c r="F10" i="2"/>
  <c r="F9" i="2" l="1"/>
  <c r="D36" i="2"/>
  <c r="F36" i="2" s="1"/>
  <c r="F23" i="2"/>
  <c r="F19" i="2"/>
  <c r="F22" i="1"/>
  <c r="F21" i="1"/>
  <c r="F17" i="1"/>
  <c r="F16" i="1"/>
  <c r="F15" i="1"/>
  <c r="F14" i="1"/>
  <c r="F13" i="1"/>
  <c r="F12" i="1"/>
  <c r="F11" i="1"/>
  <c r="F10" i="1"/>
  <c r="F9" i="1"/>
  <c r="D20" i="1"/>
  <c r="D26" i="1" s="1"/>
  <c r="F20" i="1" l="1"/>
  <c r="F26" i="1"/>
  <c r="I109" i="3" l="1"/>
  <c r="I108" i="3" l="1"/>
  <c r="I107" i="3" l="1"/>
  <c r="I104" i="3" l="1"/>
  <c r="I103" i="3" l="1"/>
  <c r="I102" i="3" l="1"/>
  <c r="I99" i="3" l="1"/>
  <c r="I98" i="3" l="1"/>
  <c r="I97" i="3" l="1"/>
  <c r="I96" i="3" l="1"/>
  <c r="I95" i="3" l="1"/>
  <c r="I94" i="3" l="1"/>
  <c r="I93" i="3" l="1"/>
  <c r="I92" i="3" l="1"/>
  <c r="I91" i="3" l="1"/>
  <c r="I90" i="3" l="1"/>
  <c r="I89" i="3" l="1"/>
  <c r="I88" i="3" l="1"/>
  <c r="I87" i="3" l="1"/>
  <c r="I86" i="3" l="1"/>
  <c r="I85" i="3" l="1"/>
  <c r="I84" i="3" l="1"/>
  <c r="I79" i="3" l="1"/>
  <c r="I78" i="3" l="1"/>
  <c r="I77" i="3" l="1"/>
  <c r="I76" i="3" l="1"/>
  <c r="I73" i="3" l="1"/>
  <c r="I72" i="3" l="1"/>
  <c r="I71" i="3" l="1"/>
  <c r="I68" i="3" l="1"/>
  <c r="I65" i="3" l="1"/>
  <c r="I64" i="3" l="1"/>
  <c r="I60" i="3" l="1"/>
  <c r="I59" i="3" l="1"/>
  <c r="I58" i="3" l="1"/>
  <c r="I57" i="3" l="1"/>
  <c r="I56" i="3" l="1"/>
  <c r="I55" i="3" l="1"/>
  <c r="I54" i="3" l="1"/>
  <c r="I53" i="3" l="1"/>
  <c r="I52" i="3" l="1"/>
  <c r="I49" i="3" l="1"/>
  <c r="I48" i="3" l="1"/>
  <c r="I47" i="3" l="1"/>
  <c r="I46" i="3" l="1"/>
  <c r="I45" i="3" l="1"/>
  <c r="I44" i="3" l="1"/>
  <c r="I43" i="3" l="1"/>
  <c r="I42" i="3" l="1"/>
  <c r="I41" i="3" l="1"/>
  <c r="I40" i="3" l="1"/>
  <c r="I37" i="3" l="1"/>
  <c r="I36" i="3" l="1"/>
  <c r="I35" i="3" l="1"/>
  <c r="I34" i="3" l="1"/>
  <c r="I33" i="3" l="1"/>
  <c r="I32" i="3" l="1"/>
  <c r="I28" i="3" l="1"/>
  <c r="I27" i="3" l="1"/>
  <c r="I26" i="3" l="1"/>
  <c r="I25" i="3" l="1"/>
  <c r="I24" i="3" l="1"/>
  <c r="I23" i="3" l="1"/>
  <c r="I22" i="3" l="1"/>
  <c r="I21" i="3" l="1"/>
  <c r="I20" i="3" l="1"/>
  <c r="I19" i="3" l="1"/>
  <c r="I18" i="3" l="1"/>
  <c r="I17" i="3" l="1"/>
  <c r="I16" i="3" l="1"/>
  <c r="I15" i="3" l="1"/>
  <c r="I14" i="3" l="1"/>
  <c r="I13" i="3" l="1"/>
  <c r="I12" i="3" l="1"/>
  <c r="I11" i="3" l="1"/>
  <c r="I10" i="3" l="1"/>
  <c r="I9" i="3"/>
</calcChain>
</file>

<file path=xl/sharedStrings.xml><?xml version="1.0" encoding="utf-8"?>
<sst xmlns="http://schemas.openxmlformats.org/spreadsheetml/2006/main" count="329" uniqueCount="225">
  <si>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</si>
  <si>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</si>
  <si>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</si>
  <si>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</si>
  <si>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</si>
  <si>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</si>
  <si>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</si>
  <si>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>Факт</t>
  </si>
  <si>
    <t>% исполнения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</si>
  <si>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</si>
  <si>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</si>
  <si>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</si>
  <si>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</si>
  <si>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</si>
  <si>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</si>
  <si>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</si>
  <si>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</si>
  <si>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</si>
  <si>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</si>
  <si>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</si>
  <si>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</si>
  <si>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</si>
  <si>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</si>
  <si>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</si>
  <si>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</si>
  <si>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</si>
  <si>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</si>
  <si>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</si>
  <si>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</si>
  <si>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</si>
  <si>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</si>
  <si>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</si>
  <si>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</si>
  <si>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</si>
  <si>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</si>
  <si>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</si>
  <si>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</si>
  <si>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</si>
  <si>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</si>
  <si>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</si>
  <si>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</si>
  <si>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</si>
  <si>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</si>
  <si>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</si>
  <si>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</si>
  <si>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</si>
  <si>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</si>
  <si>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</si>
  <si>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</si>
  <si>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</si>
  <si>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</si>
  <si>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</si>
  <si>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</si>
  <si>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</si>
  <si>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</si>
  <si>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</si>
  <si>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</si>
  <si>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</si>
  <si>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</si>
  <si>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</si>
  <si>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</si>
  <si>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</si>
  <si>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</si>
  <si>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</si>
  <si>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</si>
  <si>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</si>
  <si>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</si>
  <si>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</si>
  <si>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</si>
  <si>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</si>
  <si>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</si>
  <si>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</si>
  <si>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</si>
  <si>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</si>
  <si>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</si>
  <si>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</si>
  <si>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</si>
  <si>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</si>
  <si>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</si>
  <si>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</si>
  <si>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</si>
  <si>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</si>
  <si>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</si>
  <si>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</si>
  <si>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</si>
  <si>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</si>
  <si>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</si>
  <si>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</si>
  <si>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</si>
  <si>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</si>
  <si>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</si>
  <si>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</si>
  <si>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</si>
  <si>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</si>
  <si>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</si>
  <si>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</si>
  <si>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</si>
  <si>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</si>
  <si>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</si>
  <si>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</si>
  <si>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</si>
  <si>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</si>
  <si>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</si>
  <si>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</si>
  <si>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</si>
  <si>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</si>
  <si>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</si>
  <si>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</si>
  <si>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</si>
  <si>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</si>
  <si>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</si>
  <si>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</si>
  <si>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</si>
  <si>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</si>
  <si>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</si>
  <si>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</si>
  <si>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</si>
  <si>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</si>
  <si>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</si>
  <si>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</si>
  <si>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</si>
  <si>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</si>
  <si>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</si>
  <si>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</si>
  <si>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</si>
  <si>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</si>
  <si>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</si>
  <si>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</si>
  <si>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</si>
  <si>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</si>
  <si>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</si>
  <si>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</si>
  <si>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</si>
  <si>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</si>
  <si>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2</t>
  </si>
  <si>
    <t>Приложение № 3</t>
  </si>
  <si>
    <t>315 2 18 05010 10 0000 151</t>
  </si>
  <si>
    <t>Исполнение бюджета Судоверфского сельского поселения по кодам классификации доходов бюджетов Российской Федерации за 1 квартал  2014 года</t>
  </si>
  <si>
    <t>315 1 17 01050 10 0000 180</t>
  </si>
  <si>
    <t>Невыясненные поступления, зачисляемые в бюджеты поселения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</si>
  <si>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</si>
  <si>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315 2 19 05000 10 0000 151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</si>
  <si>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</si>
  <si>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Исполнение бюджета Судоверфского сельского поселения по функциональной  классификации расходов бюджетов Российской Федерации за 1 квартал 2014 года</t>
  </si>
  <si>
    <t>Исполнение бюджета Судоверфского сельского поселения за 1 квартал  2014 года по разделам, подразделам, целевым статьям расходов, видам расходов функциональной классификации расходов Российской Федерации</t>
  </si>
  <si>
    <t>123</t>
  </si>
  <si>
    <t>Фонд оплаты труда государственных (муниципальных) органов и взносы по обязятельному социальному страхованию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</si>
  <si>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</si>
  <si>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</si>
  <si>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</si>
  <si>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функционирования центрального аппарата</t>
  </si>
  <si>
    <t>Прочая закупка товаров, работ и услуг для обеспечения государственных (муниципальных) нужд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</si>
  <si>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</si>
  <si>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</si>
  <si>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50 1 2050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</si>
  <si>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</si>
  <si>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50 1 2052</t>
  </si>
  <si>
    <t>50 2 2054</t>
  </si>
  <si>
    <t>Муниципальная целевая программа "Управление муниципальным имуществом Судоверфского сельского поселения " на 2014-2016 годы</t>
  </si>
  <si>
    <t>15 1 2043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</si>
  <si>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</si>
  <si>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02 2 2065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</si>
  <si>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</si>
  <si>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</si>
  <si>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</si>
  <si>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</si>
  <si>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</si>
  <si>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</si>
  <si>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</si>
  <si>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</si>
  <si>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</si>
  <si>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09 1 2030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</si>
  <si>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</si>
  <si>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09 2 2031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</si>
  <si>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</si>
  <si>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08 1 2028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</si>
  <si>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</si>
  <si>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</si>
  <si>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</si>
  <si>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</si>
  <si>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</si>
  <si>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</si>
  <si>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</si>
  <si>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</si>
  <si>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</si>
  <si>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</si>
  <si>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07 9 2063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</si>
  <si>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</si>
  <si>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</si>
  <si>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</si>
  <si>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07 6 2025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</si>
  <si>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</si>
  <si>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01 2 2001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</si>
  <si>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</si>
  <si>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</si>
  <si>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</si>
  <si>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</si>
  <si>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</si>
  <si>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Межбюджетные трансферты бюджету района из бюджета поселений путем заключения соглашений на организацию работы ЖКХ</t>
  </si>
  <si>
    <t>07 6 2027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</si>
  <si>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</si>
  <si>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50 1 2053</t>
  </si>
  <si>
    <t>Муниципальная целевая программа "Развитие  образования в Судоверфском сельском поселении " на 2014-2016 годы</t>
  </si>
  <si>
    <t>06 2 2017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</si>
  <si>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</si>
  <si>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05 1 2014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</si>
  <si>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</si>
  <si>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05 1 2015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</si>
  <si>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</si>
  <si>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03 2 2010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</si>
  <si>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</si>
  <si>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10 3 2034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</si>
  <si>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</si>
  <si>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</si>
  <si>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</si>
  <si>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</si>
  <si>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</si>
  <si>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</si>
  <si>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2014-2016 годы</t>
  </si>
  <si>
    <t>11 2 2036</t>
  </si>
  <si>
    <t>50 1 2051</t>
  </si>
  <si>
    <t>50 1 2047</t>
  </si>
  <si>
    <t>50 1 2049</t>
  </si>
  <si>
    <t>50 1 2046</t>
  </si>
  <si>
    <t>от 27.05.2014г.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</si>
</sst>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4" sqref="D4:F4"/>
    </sheetView>
  </sheetViews>
  <sheetFormatPr defaultRowHeight="15" x14ac:dyDescent="0.25"/>
  <cols>
    <col min="1" max="1" width="21.85546875" customWidth="1"/>
    <col min="2" max="2" width="11.85546875" hidden="1" customWidth="1"/>
    <col min="3" max="3" width="37.140625" customWidth="1"/>
    <col min="4" max="4" width="12.85546875" customWidth="1"/>
    <col min="5" max="5" width="12.140625" customWidth="1"/>
    <col min="6" max="6" width="8.140625" customWidth="1"/>
    <col min="7" max="7" width="10.5703125" customWidth="1"/>
    <col min="8" max="8" width="10.28515625" customWidth="1"/>
    <col min="9" max="9" width="9.140625" customWidth="1"/>
    <col min="10" max="10" width="11.140625" customWidth="1"/>
  </cols>
  <sheetData>
    <row r="1" spans="1:10" ht="13.5" customHeight="1" x14ac:dyDescent="0.25">
      <c r="A1" s="4"/>
      <c r="B1" s="5"/>
      <c r="C1" s="5"/>
      <c r="D1" s="61" t="s">
        <v>0</v>
      </c>
      <c r="E1" s="62"/>
      <c r="F1" s="62"/>
      <c r="G1" s="5"/>
      <c r="H1" s="5"/>
      <c r="I1" s="5"/>
      <c r="J1" s="5"/>
    </row>
    <row r="2" spans="1:10" x14ac:dyDescent="0.25">
      <c r="D2" s="65" t="s">
        <v>1</v>
      </c>
      <c r="E2" s="65"/>
      <c r="F2" s="65"/>
      <c r="G2" s="1"/>
      <c r="H2" s="1"/>
      <c r="I2" s="1"/>
      <c r="J2" s="1"/>
    </row>
    <row r="3" spans="1:10" ht="13.5" customHeight="1" x14ac:dyDescent="0.25">
      <c r="D3" s="65" t="s">
        <v>2</v>
      </c>
      <c r="E3" s="65"/>
      <c r="F3" s="65"/>
      <c r="J3" s="2"/>
    </row>
    <row r="4" spans="1:10" x14ac:dyDescent="0.25">
      <c r="D4" s="65" t="s">
        <v>224</v>
      </c>
      <c r="E4" s="65"/>
      <c r="F4" s="65"/>
    </row>
    <row r="5" spans="1:10" x14ac:dyDescent="0.25">
      <c r="E5" s="3"/>
      <c r="F5" s="3"/>
    </row>
    <row r="6" spans="1:10" ht="31.5" customHeight="1" x14ac:dyDescent="0.25">
      <c r="A6" s="66" t="s">
        <v>137</v>
      </c>
      <c r="B6" s="66"/>
      <c r="C6" s="66"/>
      <c r="D6" s="66"/>
      <c r="E6" s="66"/>
      <c r="F6" s="66"/>
    </row>
    <row r="7" spans="1:10" x14ac:dyDescent="0.25">
      <c r="E7" s="3"/>
      <c r="F7" s="6" t="s">
        <v>3</v>
      </c>
    </row>
    <row r="8" spans="1:10" ht="69" customHeight="1" x14ac:dyDescent="0.25">
      <c r="A8" s="67" t="s">
        <v>4</v>
      </c>
      <c r="B8" s="68"/>
      <c r="C8" s="8" t="s">
        <v>5</v>
      </c>
      <c r="D8" s="9" t="s">
        <v>6</v>
      </c>
      <c r="E8" s="10" t="s">
        <v>7</v>
      </c>
      <c r="F8" s="10" t="s">
        <v>8</v>
      </c>
    </row>
    <row r="9" spans="1:10" ht="16.5" customHeight="1" x14ac:dyDescent="0.25">
      <c r="A9" s="69" t="s">
        <v>9</v>
      </c>
      <c r="B9" s="64"/>
      <c r="C9" s="12" t="s">
        <v>10</v>
      </c>
      <c r="D9" s="21">
        <v>3958</v>
      </c>
      <c r="E9" s="21">
        <v>671.93</v>
      </c>
      <c r="F9" s="20">
        <f>E9/D9*100</f>
        <v>16.976503284487112</v>
      </c>
    </row>
    <row r="10" spans="1:10" x14ac:dyDescent="0.25">
      <c r="A10" s="63" t="s">
        <v>11</v>
      </c>
      <c r="B10" s="64"/>
      <c r="C10" s="11" t="s">
        <v>12</v>
      </c>
      <c r="D10" s="13">
        <v>530</v>
      </c>
      <c r="E10" s="13">
        <v>798.01900000000001</v>
      </c>
      <c r="F10" s="20">
        <f t="shared" ref="F10:F26" si="0">E10/D10*100</f>
        <v>150.56962264150943</v>
      </c>
    </row>
    <row r="11" spans="1:10" ht="16.5" customHeight="1" x14ac:dyDescent="0.25">
      <c r="A11" s="63" t="s">
        <v>13</v>
      </c>
      <c r="B11" s="64"/>
      <c r="C11" s="11" t="s">
        <v>14</v>
      </c>
      <c r="D11" s="13">
        <v>522</v>
      </c>
      <c r="E11" s="13">
        <v>33.640999999999998</v>
      </c>
      <c r="F11" s="20">
        <f t="shared" si="0"/>
        <v>6.4446360153256705</v>
      </c>
    </row>
    <row r="12" spans="1:10" x14ac:dyDescent="0.25">
      <c r="A12" s="63" t="s">
        <v>15</v>
      </c>
      <c r="B12" s="64"/>
      <c r="C12" s="11" t="s">
        <v>16</v>
      </c>
      <c r="D12" s="13">
        <v>3360</v>
      </c>
      <c r="E12" s="13">
        <v>681.79200000000003</v>
      </c>
      <c r="F12" s="20">
        <f t="shared" si="0"/>
        <v>20.291428571428572</v>
      </c>
    </row>
    <row r="13" spans="1:10" ht="93" customHeight="1" x14ac:dyDescent="0.25">
      <c r="A13" s="63" t="s">
        <v>17</v>
      </c>
      <c r="B13" s="64"/>
      <c r="C13" s="15" t="s">
        <v>18</v>
      </c>
      <c r="D13" s="13">
        <v>30</v>
      </c>
      <c r="E13" s="13">
        <v>5.69</v>
      </c>
      <c r="F13" s="20">
        <f t="shared" si="0"/>
        <v>18.966666666666669</v>
      </c>
    </row>
    <row r="14" spans="1:10" ht="67.5" customHeight="1" x14ac:dyDescent="0.25">
      <c r="A14" s="63" t="s">
        <v>19</v>
      </c>
      <c r="B14" s="64"/>
      <c r="C14" s="14" t="s">
        <v>20</v>
      </c>
      <c r="D14" s="13">
        <v>1480</v>
      </c>
      <c r="E14" s="13">
        <v>77.522999999999996</v>
      </c>
      <c r="F14" s="20">
        <f t="shared" si="0"/>
        <v>5.2380405405405401</v>
      </c>
    </row>
    <row r="15" spans="1:10" ht="81.75" customHeight="1" x14ac:dyDescent="0.25">
      <c r="A15" s="63" t="s">
        <v>21</v>
      </c>
      <c r="B15" s="64"/>
      <c r="C15" s="14" t="s">
        <v>22</v>
      </c>
      <c r="D15" s="13">
        <v>367.1</v>
      </c>
      <c r="E15" s="13">
        <v>221.51400000000001</v>
      </c>
      <c r="F15" s="20">
        <f t="shared" si="0"/>
        <v>60.341596295287388</v>
      </c>
    </row>
    <row r="16" spans="1:10" ht="80.25" customHeight="1" x14ac:dyDescent="0.25">
      <c r="A16" s="63" t="s">
        <v>23</v>
      </c>
      <c r="B16" s="64"/>
      <c r="C16" s="14" t="s">
        <v>24</v>
      </c>
      <c r="D16" s="13">
        <v>800</v>
      </c>
      <c r="E16" s="13">
        <v>0</v>
      </c>
      <c r="F16" s="20">
        <f t="shared" si="0"/>
        <v>0</v>
      </c>
    </row>
    <row r="17" spans="1:10" ht="105.75" customHeight="1" x14ac:dyDescent="0.25">
      <c r="A17" s="63" t="s">
        <v>25</v>
      </c>
      <c r="B17" s="64"/>
      <c r="C17" s="15" t="s">
        <v>26</v>
      </c>
      <c r="D17" s="13">
        <v>110</v>
      </c>
      <c r="E17" s="13">
        <v>27.684000000000001</v>
      </c>
      <c r="F17" s="20">
        <f t="shared" si="0"/>
        <v>25.167272727272728</v>
      </c>
    </row>
    <row r="18" spans="1:10" ht="54" customHeight="1" x14ac:dyDescent="0.25">
      <c r="A18" s="63" t="s">
        <v>27</v>
      </c>
      <c r="B18" s="70"/>
      <c r="C18" s="14" t="s">
        <v>28</v>
      </c>
      <c r="D18" s="16">
        <v>0</v>
      </c>
      <c r="E18" s="13">
        <v>25.234999999999999</v>
      </c>
      <c r="F18" s="20"/>
    </row>
    <row r="19" spans="1:10" ht="27" customHeight="1" x14ac:dyDescent="0.25">
      <c r="A19" s="50" t="s">
        <v>138</v>
      </c>
      <c r="B19" s="52"/>
      <c r="C19" s="53" t="s">
        <v>139</v>
      </c>
      <c r="D19" s="16"/>
      <c r="E19" s="13">
        <v>3.806</v>
      </c>
      <c r="F19" s="20"/>
    </row>
    <row r="20" spans="1:10" ht="16.5" customHeight="1" x14ac:dyDescent="0.25">
      <c r="A20" s="63"/>
      <c r="B20" s="64"/>
      <c r="C20" s="17" t="s">
        <v>29</v>
      </c>
      <c r="D20" s="18">
        <f>SUM(D9:D18)</f>
        <v>11157.1</v>
      </c>
      <c r="E20" s="18">
        <f>SUM(E9:E19)</f>
        <v>2546.8340000000007</v>
      </c>
      <c r="F20" s="22">
        <f t="shared" si="0"/>
        <v>22.827024943757792</v>
      </c>
      <c r="J20" s="47"/>
    </row>
    <row r="21" spans="1:10" ht="38.25" x14ac:dyDescent="0.25">
      <c r="A21" s="63" t="s">
        <v>30</v>
      </c>
      <c r="B21" s="64"/>
      <c r="C21" s="15" t="s">
        <v>31</v>
      </c>
      <c r="D21" s="13">
        <v>4700</v>
      </c>
      <c r="E21" s="13">
        <v>1175.5</v>
      </c>
      <c r="F21" s="20">
        <f t="shared" si="0"/>
        <v>25.01063829787234</v>
      </c>
    </row>
    <row r="22" spans="1:10" ht="55.5" customHeight="1" x14ac:dyDescent="0.25">
      <c r="A22" s="63" t="s">
        <v>32</v>
      </c>
      <c r="B22" s="64"/>
      <c r="C22" s="15" t="s">
        <v>33</v>
      </c>
      <c r="D22" s="13">
        <v>194</v>
      </c>
      <c r="E22" s="13">
        <v>0</v>
      </c>
      <c r="F22" s="20">
        <f t="shared" si="0"/>
        <v>0</v>
      </c>
    </row>
    <row r="23" spans="1:10" ht="78.75" customHeight="1" x14ac:dyDescent="0.25">
      <c r="A23" s="63" t="s">
        <v>34</v>
      </c>
      <c r="B23" s="64"/>
      <c r="C23" s="14" t="s">
        <v>35</v>
      </c>
      <c r="D23" s="13">
        <v>486.358</v>
      </c>
      <c r="E23" s="13">
        <v>0</v>
      </c>
      <c r="F23" s="20">
        <f t="shared" si="0"/>
        <v>0</v>
      </c>
    </row>
    <row r="24" spans="1:10" ht="66.75" customHeight="1" x14ac:dyDescent="0.25">
      <c r="A24" s="50" t="s">
        <v>136</v>
      </c>
      <c r="B24" s="51"/>
      <c r="C24" s="14" t="s">
        <v>140</v>
      </c>
      <c r="D24" s="13">
        <v>0</v>
      </c>
      <c r="E24" s="13">
        <v>364.13</v>
      </c>
      <c r="F24" s="20">
        <v>0</v>
      </c>
    </row>
    <row r="25" spans="1:10" ht="53.25" customHeight="1" x14ac:dyDescent="0.25">
      <c r="A25" s="48" t="s">
        <v>141</v>
      </c>
      <c r="B25" s="49"/>
      <c r="C25" s="14" t="s">
        <v>142</v>
      </c>
      <c r="D25" s="13">
        <v>0</v>
      </c>
      <c r="E25" s="13">
        <v>-561.27700000000004</v>
      </c>
      <c r="F25" s="20">
        <v>0</v>
      </c>
    </row>
    <row r="26" spans="1:10" x14ac:dyDescent="0.25">
      <c r="A26" s="63"/>
      <c r="B26" s="64"/>
      <c r="C26" s="19" t="s">
        <v>36</v>
      </c>
      <c r="D26" s="18">
        <f>SUM(D20:D23)</f>
        <v>16537.457999999999</v>
      </c>
      <c r="E26" s="18">
        <f>SUM(E20:E25)</f>
        <v>3525.1870000000008</v>
      </c>
      <c r="F26" s="22">
        <f t="shared" si="0"/>
        <v>21.316377644012768</v>
      </c>
    </row>
    <row r="27" spans="1:10" ht="15.75" x14ac:dyDescent="0.25">
      <c r="A27" s="7"/>
      <c r="B27" s="7"/>
      <c r="C27" s="7"/>
      <c r="D27" s="7"/>
      <c r="E27" s="7"/>
      <c r="F27" s="7"/>
    </row>
  </sheetData>
  <mergeCells count="21">
    <mergeCell ref="A26:B26"/>
    <mergeCell ref="A16:B16"/>
    <mergeCell ref="A17:B17"/>
    <mergeCell ref="A20:B20"/>
    <mergeCell ref="A21:B21"/>
    <mergeCell ref="A18:B18"/>
    <mergeCell ref="D1:F1"/>
    <mergeCell ref="A22:B22"/>
    <mergeCell ref="A23:B23"/>
    <mergeCell ref="A11:B11"/>
    <mergeCell ref="A12:B12"/>
    <mergeCell ref="A13:B13"/>
    <mergeCell ref="A14:B14"/>
    <mergeCell ref="D2:F2"/>
    <mergeCell ref="D3:F3"/>
    <mergeCell ref="D4:F4"/>
    <mergeCell ref="A15:B15"/>
    <mergeCell ref="A6:F6"/>
    <mergeCell ref="A8:B8"/>
    <mergeCell ref="A9:B9"/>
    <mergeCell ref="A10:B10"/>
  </mergeCells>
  <pageMargins left="0.70866141732283472" right="0.31496062992125984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4" sqref="D4:F4"/>
    </sheetView>
  </sheetViews>
  <sheetFormatPr defaultRowHeight="15" x14ac:dyDescent="0.25"/>
  <cols>
    <col min="1" max="1" width="7.5703125" customWidth="1"/>
    <col min="2" max="2" width="9.140625" hidden="1" customWidth="1"/>
    <col min="3" max="3" width="47.42578125" customWidth="1"/>
    <col min="4" max="4" width="11.140625" customWidth="1"/>
    <col min="5" max="5" width="11.7109375" customWidth="1"/>
    <col min="6" max="6" width="9" customWidth="1"/>
  </cols>
  <sheetData>
    <row r="1" spans="1:6" ht="12.75" customHeight="1" x14ac:dyDescent="0.25">
      <c r="A1" s="4"/>
      <c r="B1" s="23"/>
      <c r="C1" s="23"/>
      <c r="D1" s="61" t="s">
        <v>134</v>
      </c>
      <c r="E1" s="62"/>
      <c r="F1" s="62"/>
    </row>
    <row r="2" spans="1:6" x14ac:dyDescent="0.25">
      <c r="D2" s="65" t="s">
        <v>1</v>
      </c>
      <c r="E2" s="65"/>
      <c r="F2" s="65"/>
    </row>
    <row r="3" spans="1:6" x14ac:dyDescent="0.25">
      <c r="D3" s="65" t="s">
        <v>2</v>
      </c>
      <c r="E3" s="65"/>
      <c r="F3" s="65"/>
    </row>
    <row r="4" spans="1:6" x14ac:dyDescent="0.25">
      <c r="D4" s="65" t="s">
        <v>224</v>
      </c>
      <c r="E4" s="65"/>
      <c r="F4" s="65"/>
    </row>
    <row r="5" spans="1:6" x14ac:dyDescent="0.25">
      <c r="E5" s="3"/>
      <c r="F5" s="3"/>
    </row>
    <row r="6" spans="1:6" ht="31.5" customHeight="1" x14ac:dyDescent="0.25">
      <c r="A6" s="66" t="s">
        <v>143</v>
      </c>
      <c r="B6" s="66"/>
      <c r="C6" s="66"/>
      <c r="D6" s="66"/>
      <c r="E6" s="66"/>
      <c r="F6" s="66"/>
    </row>
    <row r="7" spans="1:6" x14ac:dyDescent="0.25">
      <c r="E7" s="3"/>
      <c r="F7" s="6" t="s">
        <v>3</v>
      </c>
    </row>
    <row r="8" spans="1:6" ht="47.25" x14ac:dyDescent="0.25">
      <c r="A8" s="73" t="s">
        <v>37</v>
      </c>
      <c r="B8" s="74"/>
      <c r="C8" s="27" t="s">
        <v>38</v>
      </c>
      <c r="D8" s="9" t="s">
        <v>6</v>
      </c>
      <c r="E8" s="10" t="s">
        <v>7</v>
      </c>
      <c r="F8" s="10" t="s">
        <v>8</v>
      </c>
    </row>
    <row r="9" spans="1:6" x14ac:dyDescent="0.25">
      <c r="A9" s="69" t="s">
        <v>39</v>
      </c>
      <c r="B9" s="70"/>
      <c r="C9" s="28" t="s">
        <v>40</v>
      </c>
      <c r="D9" s="26">
        <f>D10+D11+D12+D13+D14+D15</f>
        <v>6007.38</v>
      </c>
      <c r="E9" s="26">
        <f>E10+E11+E12+E13+E14+E15</f>
        <v>852.58499999999992</v>
      </c>
      <c r="F9" s="22">
        <f>E9/D9*100</f>
        <v>14.192293479020805</v>
      </c>
    </row>
    <row r="10" spans="1:6" ht="27.75" customHeight="1" x14ac:dyDescent="0.25">
      <c r="A10" s="63" t="s">
        <v>41</v>
      </c>
      <c r="B10" s="70"/>
      <c r="C10" s="14" t="s">
        <v>42</v>
      </c>
      <c r="D10" s="13">
        <v>802.72500000000002</v>
      </c>
      <c r="E10" s="13">
        <v>148</v>
      </c>
      <c r="F10" s="20">
        <f t="shared" ref="F10:F23" si="0">E10/D10*100</f>
        <v>18.437198293313401</v>
      </c>
    </row>
    <row r="11" spans="1:6" ht="38.25" x14ac:dyDescent="0.25">
      <c r="A11" s="63" t="s">
        <v>43</v>
      </c>
      <c r="B11" s="70"/>
      <c r="C11" s="14" t="s">
        <v>44</v>
      </c>
      <c r="D11" s="13">
        <v>96</v>
      </c>
      <c r="E11" s="13">
        <v>16</v>
      </c>
      <c r="F11" s="20">
        <f t="shared" si="0"/>
        <v>16.666666666666664</v>
      </c>
    </row>
    <row r="12" spans="1:6" ht="51" x14ac:dyDescent="0.25">
      <c r="A12" s="63" t="s">
        <v>45</v>
      </c>
      <c r="B12" s="70"/>
      <c r="C12" s="30" t="s">
        <v>46</v>
      </c>
      <c r="D12" s="13">
        <v>3263.1550000000002</v>
      </c>
      <c r="E12" s="13">
        <v>600.29499999999996</v>
      </c>
      <c r="F12" s="20">
        <f t="shared" si="0"/>
        <v>18.396153415942543</v>
      </c>
    </row>
    <row r="13" spans="1:6" ht="39" thickBot="1" x14ac:dyDescent="0.3">
      <c r="A13" s="63" t="s">
        <v>47</v>
      </c>
      <c r="B13" s="70"/>
      <c r="C13" s="31" t="s">
        <v>48</v>
      </c>
      <c r="D13" s="13">
        <v>105.5</v>
      </c>
      <c r="E13" s="13">
        <v>26.375</v>
      </c>
      <c r="F13" s="20">
        <f t="shared" si="0"/>
        <v>25</v>
      </c>
    </row>
    <row r="14" spans="1:6" ht="15.75" thickBot="1" x14ac:dyDescent="0.3">
      <c r="A14" s="63" t="s">
        <v>49</v>
      </c>
      <c r="B14" s="70"/>
      <c r="C14" s="32" t="s">
        <v>50</v>
      </c>
      <c r="D14" s="13">
        <v>100</v>
      </c>
      <c r="E14" s="13">
        <v>0</v>
      </c>
      <c r="F14" s="20">
        <v>0</v>
      </c>
    </row>
    <row r="15" spans="1:6" ht="15.75" thickBot="1" x14ac:dyDescent="0.3">
      <c r="A15" s="63" t="s">
        <v>51</v>
      </c>
      <c r="B15" s="70"/>
      <c r="C15" s="32" t="s">
        <v>52</v>
      </c>
      <c r="D15" s="13">
        <v>1640</v>
      </c>
      <c r="E15" s="13">
        <v>61.914999999999999</v>
      </c>
      <c r="F15" s="20">
        <f t="shared" si="0"/>
        <v>3.7753048780487806</v>
      </c>
    </row>
    <row r="16" spans="1:6" ht="15.75" thickBot="1" x14ac:dyDescent="0.3">
      <c r="A16" s="63" t="s">
        <v>58</v>
      </c>
      <c r="B16" s="70"/>
      <c r="C16" s="33" t="s">
        <v>54</v>
      </c>
      <c r="D16" s="18">
        <v>194</v>
      </c>
      <c r="E16" s="18">
        <v>0</v>
      </c>
      <c r="F16" s="22">
        <f t="shared" si="0"/>
        <v>0</v>
      </c>
    </row>
    <row r="17" spans="1:6" ht="17.25" customHeight="1" thickBot="1" x14ac:dyDescent="0.3">
      <c r="A17" s="63" t="s">
        <v>53</v>
      </c>
      <c r="B17" s="70"/>
      <c r="C17" s="34" t="s">
        <v>55</v>
      </c>
      <c r="D17" s="13">
        <v>194</v>
      </c>
      <c r="E17" s="13">
        <v>0</v>
      </c>
      <c r="F17" s="20">
        <f t="shared" si="0"/>
        <v>0</v>
      </c>
    </row>
    <row r="18" spans="1:6" ht="25.5" x14ac:dyDescent="0.25">
      <c r="A18" s="63" t="s">
        <v>59</v>
      </c>
      <c r="B18" s="70"/>
      <c r="C18" s="35" t="s">
        <v>56</v>
      </c>
      <c r="D18" s="18">
        <v>592</v>
      </c>
      <c r="E18" s="18">
        <v>41.16</v>
      </c>
      <c r="F18" s="22">
        <f t="shared" si="0"/>
        <v>6.9527027027027026</v>
      </c>
    </row>
    <row r="19" spans="1:6" ht="38.25" x14ac:dyDescent="0.25">
      <c r="A19" s="63" t="s">
        <v>60</v>
      </c>
      <c r="B19" s="70"/>
      <c r="C19" s="29" t="s">
        <v>57</v>
      </c>
      <c r="D19" s="13">
        <v>592</v>
      </c>
      <c r="E19" s="13">
        <v>41.16</v>
      </c>
      <c r="F19" s="20">
        <f t="shared" si="0"/>
        <v>6.9527027027027026</v>
      </c>
    </row>
    <row r="20" spans="1:6" ht="15.75" thickBot="1" x14ac:dyDescent="0.3">
      <c r="A20" s="63" t="s">
        <v>61</v>
      </c>
      <c r="B20" s="70"/>
      <c r="C20" s="36" t="s">
        <v>64</v>
      </c>
      <c r="D20" s="18">
        <f>D21+D22</f>
        <v>2193.5500000000002</v>
      </c>
      <c r="E20" s="18">
        <f>E21+E22</f>
        <v>227.16200000000001</v>
      </c>
      <c r="F20" s="22">
        <f t="shared" si="0"/>
        <v>10.355907091244786</v>
      </c>
    </row>
    <row r="21" spans="1:6" ht="15.75" thickBot="1" x14ac:dyDescent="0.3">
      <c r="A21" s="63" t="s">
        <v>62</v>
      </c>
      <c r="B21" s="70"/>
      <c r="C21" s="37" t="s">
        <v>65</v>
      </c>
      <c r="D21" s="13">
        <v>1653.55</v>
      </c>
      <c r="E21" s="13">
        <v>227.16200000000001</v>
      </c>
      <c r="F21" s="20">
        <f t="shared" si="0"/>
        <v>13.737836775422577</v>
      </c>
    </row>
    <row r="22" spans="1:6" x14ac:dyDescent="0.25">
      <c r="A22" s="24" t="s">
        <v>63</v>
      </c>
      <c r="B22" s="25"/>
      <c r="C22" s="38" t="s">
        <v>66</v>
      </c>
      <c r="D22" s="13">
        <v>540</v>
      </c>
      <c r="E22" s="13">
        <v>0</v>
      </c>
      <c r="F22" s="20">
        <f t="shared" si="0"/>
        <v>0</v>
      </c>
    </row>
    <row r="23" spans="1:6" ht="15.75" thickBot="1" x14ac:dyDescent="0.3">
      <c r="A23" s="71" t="s">
        <v>67</v>
      </c>
      <c r="B23" s="72"/>
      <c r="C23" s="36" t="s">
        <v>72</v>
      </c>
      <c r="D23" s="18">
        <f>D24+D25+D26+D27</f>
        <v>6749.8850000000002</v>
      </c>
      <c r="E23" s="18">
        <f>E24+E25+E26+E27</f>
        <v>1720.5369999999998</v>
      </c>
      <c r="F23" s="22">
        <f t="shared" si="0"/>
        <v>25.489871308918595</v>
      </c>
    </row>
    <row r="24" spans="1:6" ht="15.75" thickBot="1" x14ac:dyDescent="0.3">
      <c r="A24" s="63" t="s">
        <v>68</v>
      </c>
      <c r="B24" s="70"/>
      <c r="C24" s="39" t="s">
        <v>73</v>
      </c>
      <c r="D24" s="13">
        <v>2093.1</v>
      </c>
      <c r="E24" s="13">
        <v>1013.1</v>
      </c>
      <c r="F24" s="20">
        <f t="shared" ref="F24:F25" si="1">E24/D24*100</f>
        <v>48.401891930629212</v>
      </c>
    </row>
    <row r="25" spans="1:6" ht="15.75" thickBot="1" x14ac:dyDescent="0.3">
      <c r="A25" s="63" t="s">
        <v>69</v>
      </c>
      <c r="B25" s="70"/>
      <c r="C25" s="39" t="s">
        <v>74</v>
      </c>
      <c r="D25" s="13">
        <v>1400</v>
      </c>
      <c r="E25" s="13">
        <v>190.245</v>
      </c>
      <c r="F25" s="20">
        <f t="shared" si="1"/>
        <v>13.588928571428571</v>
      </c>
    </row>
    <row r="26" spans="1:6" ht="15.75" thickBot="1" x14ac:dyDescent="0.3">
      <c r="A26" s="63" t="s">
        <v>70</v>
      </c>
      <c r="B26" s="70"/>
      <c r="C26" s="39" t="s">
        <v>75</v>
      </c>
      <c r="D26" s="13">
        <v>2300</v>
      </c>
      <c r="E26" s="13">
        <v>402.99599999999998</v>
      </c>
      <c r="F26" s="20">
        <f t="shared" ref="F26:F29" si="2">E26/D26*100</f>
        <v>17.521565217391302</v>
      </c>
    </row>
    <row r="27" spans="1:6" ht="26.25" thickBot="1" x14ac:dyDescent="0.3">
      <c r="A27" s="63" t="s">
        <v>71</v>
      </c>
      <c r="B27" s="70"/>
      <c r="C27" s="39" t="s">
        <v>76</v>
      </c>
      <c r="D27" s="13">
        <v>956.78499999999997</v>
      </c>
      <c r="E27" s="13">
        <v>114.196</v>
      </c>
      <c r="F27" s="20">
        <f t="shared" si="2"/>
        <v>11.935387783044257</v>
      </c>
    </row>
    <row r="28" spans="1:6" ht="15.75" thickBot="1" x14ac:dyDescent="0.3">
      <c r="A28" s="71" t="s">
        <v>77</v>
      </c>
      <c r="B28" s="70"/>
      <c r="C28" s="33" t="s">
        <v>81</v>
      </c>
      <c r="D28" s="18">
        <v>250.48</v>
      </c>
      <c r="E28" s="18">
        <v>52.244999999999997</v>
      </c>
      <c r="F28" s="22">
        <f t="shared" si="2"/>
        <v>20.857952730756946</v>
      </c>
    </row>
    <row r="29" spans="1:6" ht="15.75" thickBot="1" x14ac:dyDescent="0.3">
      <c r="A29" s="63" t="s">
        <v>78</v>
      </c>
      <c r="B29" s="70"/>
      <c r="C29" s="39" t="s">
        <v>82</v>
      </c>
      <c r="D29" s="13">
        <v>250.48</v>
      </c>
      <c r="E29" s="13">
        <v>52.244999999999997</v>
      </c>
      <c r="F29" s="20">
        <f t="shared" si="2"/>
        <v>20.857952730756946</v>
      </c>
    </row>
    <row r="30" spans="1:6" ht="15.75" thickBot="1" x14ac:dyDescent="0.3">
      <c r="A30" s="63" t="s">
        <v>79</v>
      </c>
      <c r="B30" s="70"/>
      <c r="C30" s="40" t="s">
        <v>83</v>
      </c>
      <c r="D30" s="18">
        <v>383</v>
      </c>
      <c r="E30" s="18">
        <v>81.391999999999996</v>
      </c>
      <c r="F30" s="22">
        <f t="shared" ref="F30:F35" si="3">E30/D30*100</f>
        <v>21.251174934725846</v>
      </c>
    </row>
    <row r="31" spans="1:6" ht="15.75" thickBot="1" x14ac:dyDescent="0.3">
      <c r="A31" s="63" t="s">
        <v>80</v>
      </c>
      <c r="B31" s="70"/>
      <c r="C31" s="37" t="s">
        <v>84</v>
      </c>
      <c r="D31" s="13">
        <v>383</v>
      </c>
      <c r="E31" s="13">
        <v>81.391999999999996</v>
      </c>
      <c r="F31" s="20">
        <f t="shared" si="3"/>
        <v>21.251174934725846</v>
      </c>
    </row>
    <row r="32" spans="1:6" ht="15.75" thickBot="1" x14ac:dyDescent="0.3">
      <c r="A32" s="71" t="s">
        <v>85</v>
      </c>
      <c r="B32" s="72"/>
      <c r="C32" s="41" t="s">
        <v>89</v>
      </c>
      <c r="D32" s="18">
        <v>330.16300000000001</v>
      </c>
      <c r="E32" s="18">
        <v>0</v>
      </c>
      <c r="F32" s="22">
        <f t="shared" si="3"/>
        <v>0</v>
      </c>
    </row>
    <row r="33" spans="1:6" ht="15.75" thickBot="1" x14ac:dyDescent="0.3">
      <c r="A33" s="63" t="s">
        <v>86</v>
      </c>
      <c r="B33" s="70"/>
      <c r="C33" s="37" t="s">
        <v>90</v>
      </c>
      <c r="D33" s="13">
        <v>330.16300000000001</v>
      </c>
      <c r="E33" s="13">
        <v>0</v>
      </c>
      <c r="F33" s="20">
        <f t="shared" si="3"/>
        <v>0</v>
      </c>
    </row>
    <row r="34" spans="1:6" ht="15.75" thickBot="1" x14ac:dyDescent="0.3">
      <c r="A34" s="71" t="s">
        <v>87</v>
      </c>
      <c r="B34" s="72"/>
      <c r="C34" s="40" t="s">
        <v>91</v>
      </c>
      <c r="D34" s="18">
        <v>141</v>
      </c>
      <c r="E34" s="18">
        <v>0</v>
      </c>
      <c r="F34" s="22">
        <f t="shared" si="3"/>
        <v>0</v>
      </c>
    </row>
    <row r="35" spans="1:6" ht="15.75" thickBot="1" x14ac:dyDescent="0.3">
      <c r="A35" s="63" t="s">
        <v>88</v>
      </c>
      <c r="B35" s="70"/>
      <c r="C35" s="37" t="s">
        <v>92</v>
      </c>
      <c r="D35" s="13">
        <v>141</v>
      </c>
      <c r="E35" s="13">
        <v>0</v>
      </c>
      <c r="F35" s="20">
        <f t="shared" si="3"/>
        <v>0</v>
      </c>
    </row>
    <row r="36" spans="1:6" x14ac:dyDescent="0.25">
      <c r="A36" s="63"/>
      <c r="B36" s="70"/>
      <c r="C36" s="35" t="s">
        <v>93</v>
      </c>
      <c r="D36" s="18">
        <f>D9+D16+D18+D20+D23+D28+D30+D32+D34</f>
        <v>16841.457999999999</v>
      </c>
      <c r="E36" s="18">
        <f>E9+E16+E18+E20+E23+E28+E30+E32+E34</f>
        <v>2975.0809999999992</v>
      </c>
      <c r="F36" s="22">
        <f t="shared" ref="F36" si="4">E36/D36*100</f>
        <v>17.665222334075821</v>
      </c>
    </row>
  </sheetData>
  <mergeCells count="33">
    <mergeCell ref="A34:B34"/>
    <mergeCell ref="A35:B35"/>
    <mergeCell ref="A36:B36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4:B14"/>
    <mergeCell ref="D1:F1"/>
    <mergeCell ref="D2:F2"/>
    <mergeCell ref="D3:F3"/>
    <mergeCell ref="D4:F4"/>
    <mergeCell ref="A6:F6"/>
    <mergeCell ref="A8:B8"/>
    <mergeCell ref="A9:B9"/>
    <mergeCell ref="A10:B10"/>
    <mergeCell ref="A11:B11"/>
    <mergeCell ref="A12:B12"/>
    <mergeCell ref="A13:B13"/>
    <mergeCell ref="A21:B21"/>
    <mergeCell ref="A23:B23"/>
    <mergeCell ref="A15:B15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M10" sqref="M10"/>
    </sheetView>
  </sheetViews>
  <sheetFormatPr defaultRowHeight="15" x14ac:dyDescent="0.25"/>
  <cols>
    <col min="1" max="1" width="9.140625" customWidth="1"/>
    <col min="2" max="2" width="24.28515625" customWidth="1"/>
    <col min="3" max="3" width="5.5703125" customWidth="1"/>
    <col min="4" max="4" width="5.85546875" customWidth="1"/>
    <col min="6" max="6" width="5.85546875" customWidth="1"/>
    <col min="7" max="7" width="11" customWidth="1"/>
    <col min="8" max="8" width="10.7109375" customWidth="1"/>
    <col min="9" max="9" width="9.140625" customWidth="1"/>
  </cols>
  <sheetData>
    <row r="1" spans="1:9" ht="14.25" customHeight="1" x14ac:dyDescent="0.25">
      <c r="G1" s="61" t="s">
        <v>135</v>
      </c>
      <c r="H1" s="62"/>
      <c r="I1" s="62"/>
    </row>
    <row r="2" spans="1:9" ht="12.75" customHeight="1" x14ac:dyDescent="0.25">
      <c r="F2" s="65" t="s">
        <v>1</v>
      </c>
      <c r="G2" s="62"/>
      <c r="H2" s="62"/>
      <c r="I2" s="62"/>
    </row>
    <row r="3" spans="1:9" x14ac:dyDescent="0.25">
      <c r="F3" s="65" t="s">
        <v>2</v>
      </c>
      <c r="G3" s="62"/>
      <c r="H3" s="62"/>
      <c r="I3" s="62"/>
    </row>
    <row r="4" spans="1:9" x14ac:dyDescent="0.25">
      <c r="G4" s="65" t="s">
        <v>224</v>
      </c>
      <c r="H4" s="65"/>
      <c r="I4" s="65"/>
    </row>
    <row r="6" spans="1:9" ht="28.5" customHeight="1" x14ac:dyDescent="0.25">
      <c r="A6" s="79" t="s">
        <v>144</v>
      </c>
      <c r="B6" s="79"/>
      <c r="C6" s="79"/>
      <c r="D6" s="79"/>
      <c r="E6" s="79"/>
      <c r="F6" s="79"/>
      <c r="G6" s="79"/>
      <c r="H6" s="79"/>
      <c r="I6" s="79"/>
    </row>
    <row r="7" spans="1:9" ht="16.5" customHeight="1" x14ac:dyDescent="0.25">
      <c r="A7" s="46"/>
      <c r="B7" s="46"/>
      <c r="C7" s="46"/>
      <c r="D7" s="46"/>
      <c r="E7" s="46"/>
      <c r="F7" s="46"/>
      <c r="G7" s="46"/>
      <c r="H7" s="82" t="s">
        <v>3</v>
      </c>
      <c r="I7" s="83"/>
    </row>
    <row r="8" spans="1:9" ht="47.25" x14ac:dyDescent="0.25">
      <c r="A8" s="80" t="s">
        <v>98</v>
      </c>
      <c r="B8" s="81"/>
      <c r="C8" s="8" t="s">
        <v>94</v>
      </c>
      <c r="D8" s="8" t="s">
        <v>95</v>
      </c>
      <c r="E8" s="8" t="s">
        <v>96</v>
      </c>
      <c r="F8" s="8" t="s">
        <v>97</v>
      </c>
      <c r="G8" s="9" t="s">
        <v>6</v>
      </c>
      <c r="H8" s="10" t="s">
        <v>7</v>
      </c>
      <c r="I8" s="10" t="s">
        <v>8</v>
      </c>
    </row>
    <row r="9" spans="1:9" x14ac:dyDescent="0.25">
      <c r="A9" s="77" t="s">
        <v>40</v>
      </c>
      <c r="B9" s="78"/>
      <c r="C9" s="43" t="s">
        <v>99</v>
      </c>
      <c r="D9" s="43"/>
      <c r="E9" s="43"/>
      <c r="F9" s="44"/>
      <c r="G9" s="26">
        <f>G10+G13+G16+G24+G29+G32</f>
        <v>6007.38</v>
      </c>
      <c r="H9" s="26">
        <f>H10+H13+H16+H24+H29+H32</f>
        <v>852.58500000000004</v>
      </c>
      <c r="I9" s="22">
        <f t="shared" ref="I9:I42" si="0">H9/G9*100</f>
        <v>14.192293479020805</v>
      </c>
    </row>
    <row r="10" spans="1:9" ht="45.75" customHeight="1" x14ac:dyDescent="0.25">
      <c r="A10" s="77" t="s">
        <v>100</v>
      </c>
      <c r="B10" s="78"/>
      <c r="C10" s="43"/>
      <c r="D10" s="43" t="s">
        <v>101</v>
      </c>
      <c r="E10" s="43"/>
      <c r="F10" s="44"/>
      <c r="G10" s="26">
        <v>802.72500000000002</v>
      </c>
      <c r="H10" s="26">
        <v>148</v>
      </c>
      <c r="I10" s="22">
        <f t="shared" si="0"/>
        <v>18.437198293313401</v>
      </c>
    </row>
    <row r="11" spans="1:9" ht="29.25" customHeight="1" x14ac:dyDescent="0.25">
      <c r="A11" s="75" t="s">
        <v>147</v>
      </c>
      <c r="B11" s="76"/>
      <c r="C11" s="42"/>
      <c r="D11" s="42"/>
      <c r="E11" s="42" t="s">
        <v>223</v>
      </c>
      <c r="F11" s="45"/>
      <c r="G11" s="21">
        <v>802.72500000000002</v>
      </c>
      <c r="H11" s="21">
        <v>148</v>
      </c>
      <c r="I11" s="20">
        <f t="shared" si="0"/>
        <v>18.437198293313401</v>
      </c>
    </row>
    <row r="12" spans="1:9" ht="51.75" customHeight="1" x14ac:dyDescent="0.25">
      <c r="A12" s="75" t="s">
        <v>146</v>
      </c>
      <c r="B12" s="76"/>
      <c r="C12" s="42"/>
      <c r="D12" s="42"/>
      <c r="E12" s="42"/>
      <c r="F12" s="45" t="s">
        <v>102</v>
      </c>
      <c r="G12" s="21">
        <v>802.72500000000002</v>
      </c>
      <c r="H12" s="21">
        <v>148</v>
      </c>
      <c r="I12" s="20">
        <f t="shared" si="0"/>
        <v>18.437198293313401</v>
      </c>
    </row>
    <row r="13" spans="1:9" ht="66" customHeight="1" x14ac:dyDescent="0.25">
      <c r="A13" s="77" t="s">
        <v>44</v>
      </c>
      <c r="B13" s="78"/>
      <c r="C13" s="43"/>
      <c r="D13" s="43" t="s">
        <v>103</v>
      </c>
      <c r="E13" s="43"/>
      <c r="F13" s="44"/>
      <c r="G13" s="26">
        <v>96</v>
      </c>
      <c r="H13" s="26">
        <v>16</v>
      </c>
      <c r="I13" s="22">
        <f t="shared" si="0"/>
        <v>16.666666666666664</v>
      </c>
    </row>
    <row r="14" spans="1:9" ht="44.25" customHeight="1" x14ac:dyDescent="0.25">
      <c r="A14" s="75" t="s">
        <v>148</v>
      </c>
      <c r="B14" s="76"/>
      <c r="C14" s="42"/>
      <c r="D14" s="42"/>
      <c r="E14" s="42" t="s">
        <v>222</v>
      </c>
      <c r="F14" s="45"/>
      <c r="G14" s="21">
        <v>96</v>
      </c>
      <c r="H14" s="21">
        <v>16</v>
      </c>
      <c r="I14" s="20">
        <f t="shared" si="0"/>
        <v>16.666666666666664</v>
      </c>
    </row>
    <row r="15" spans="1:9" ht="81" customHeight="1" x14ac:dyDescent="0.25">
      <c r="A15" s="75" t="s">
        <v>149</v>
      </c>
      <c r="B15" s="76"/>
      <c r="C15" s="42"/>
      <c r="D15" s="42"/>
      <c r="E15" s="42"/>
      <c r="F15" s="45" t="s">
        <v>145</v>
      </c>
      <c r="G15" s="21">
        <v>96</v>
      </c>
      <c r="H15" s="21">
        <v>16</v>
      </c>
      <c r="I15" s="20">
        <f t="shared" si="0"/>
        <v>16.666666666666664</v>
      </c>
    </row>
    <row r="16" spans="1:9" ht="66" customHeight="1" x14ac:dyDescent="0.25">
      <c r="A16" s="77" t="s">
        <v>104</v>
      </c>
      <c r="B16" s="78"/>
      <c r="C16" s="43"/>
      <c r="D16" s="43" t="s">
        <v>105</v>
      </c>
      <c r="E16" s="43"/>
      <c r="F16" s="44"/>
      <c r="G16" s="26">
        <f>G17+G22</f>
        <v>3263.1549999999997</v>
      </c>
      <c r="H16" s="26">
        <f>H17+H22</f>
        <v>600.29500000000007</v>
      </c>
      <c r="I16" s="22">
        <f t="shared" si="0"/>
        <v>18.39615341594255</v>
      </c>
    </row>
    <row r="17" spans="1:9" ht="30.75" customHeight="1" x14ac:dyDescent="0.25">
      <c r="A17" s="75" t="s">
        <v>150</v>
      </c>
      <c r="B17" s="76"/>
      <c r="C17" s="42"/>
      <c r="D17" s="42"/>
      <c r="E17" s="42" t="s">
        <v>221</v>
      </c>
      <c r="F17" s="45"/>
      <c r="G17" s="21">
        <f>G18+G19+G20+G21</f>
        <v>3233.1549999999997</v>
      </c>
      <c r="H17" s="21">
        <f>H18+H19+H20+H21</f>
        <v>600.29500000000007</v>
      </c>
      <c r="I17" s="20">
        <f t="shared" si="0"/>
        <v>18.566848790113685</v>
      </c>
    </row>
    <row r="18" spans="1:9" ht="56.25" customHeight="1" x14ac:dyDescent="0.25">
      <c r="A18" s="75" t="s">
        <v>146</v>
      </c>
      <c r="B18" s="76"/>
      <c r="C18" s="42"/>
      <c r="D18" s="42"/>
      <c r="E18" s="42"/>
      <c r="F18" s="45" t="s">
        <v>102</v>
      </c>
      <c r="G18" s="21">
        <v>2524.712</v>
      </c>
      <c r="H18" s="21">
        <v>460.38200000000001</v>
      </c>
      <c r="I18" s="20">
        <f t="shared" si="0"/>
        <v>18.235030371781018</v>
      </c>
    </row>
    <row r="19" spans="1:9" ht="40.5" customHeight="1" x14ac:dyDescent="0.25">
      <c r="A19" s="75" t="s">
        <v>151</v>
      </c>
      <c r="B19" s="76"/>
      <c r="C19" s="42"/>
      <c r="D19" s="42"/>
      <c r="E19" s="42"/>
      <c r="F19" s="45" t="s">
        <v>106</v>
      </c>
      <c r="G19" s="21">
        <v>663.44299999999998</v>
      </c>
      <c r="H19" s="21">
        <v>131.67400000000001</v>
      </c>
      <c r="I19" s="20">
        <f t="shared" si="0"/>
        <v>19.847070509448439</v>
      </c>
    </row>
    <row r="20" spans="1:9" ht="27" customHeight="1" x14ac:dyDescent="0.25">
      <c r="A20" s="75" t="s">
        <v>107</v>
      </c>
      <c r="B20" s="76"/>
      <c r="C20" s="42"/>
      <c r="D20" s="42"/>
      <c r="E20" s="42"/>
      <c r="F20" s="45" t="s">
        <v>108</v>
      </c>
      <c r="G20" s="21">
        <v>10</v>
      </c>
      <c r="H20" s="21">
        <v>0</v>
      </c>
      <c r="I20" s="20">
        <f t="shared" si="0"/>
        <v>0</v>
      </c>
    </row>
    <row r="21" spans="1:9" ht="29.25" customHeight="1" x14ac:dyDescent="0.25">
      <c r="A21" s="75" t="s">
        <v>109</v>
      </c>
      <c r="B21" s="76"/>
      <c r="C21" s="42"/>
      <c r="D21" s="42"/>
      <c r="E21" s="42"/>
      <c r="F21" s="45" t="s">
        <v>110</v>
      </c>
      <c r="G21" s="21">
        <v>35</v>
      </c>
      <c r="H21" s="21">
        <v>8.2390000000000008</v>
      </c>
      <c r="I21" s="20">
        <f t="shared" si="0"/>
        <v>23.540000000000003</v>
      </c>
    </row>
    <row r="22" spans="1:9" ht="53.25" customHeight="1" x14ac:dyDescent="0.25">
      <c r="A22" s="75" t="s">
        <v>152</v>
      </c>
      <c r="B22" s="76"/>
      <c r="C22" s="42"/>
      <c r="D22" s="42"/>
      <c r="E22" s="42" t="s">
        <v>220</v>
      </c>
      <c r="F22" s="45"/>
      <c r="G22" s="21">
        <v>30</v>
      </c>
      <c r="H22" s="21">
        <v>0</v>
      </c>
      <c r="I22" s="20">
        <f t="shared" si="0"/>
        <v>0</v>
      </c>
    </row>
    <row r="23" spans="1:9" ht="15" customHeight="1" x14ac:dyDescent="0.25">
      <c r="A23" s="75" t="s">
        <v>111</v>
      </c>
      <c r="B23" s="76"/>
      <c r="C23" s="42"/>
      <c r="D23" s="42"/>
      <c r="E23" s="42"/>
      <c r="F23" s="45" t="s">
        <v>112</v>
      </c>
      <c r="G23" s="21">
        <v>30</v>
      </c>
      <c r="H23" s="21">
        <v>0</v>
      </c>
      <c r="I23" s="20">
        <f t="shared" si="0"/>
        <v>0</v>
      </c>
    </row>
    <row r="24" spans="1:9" ht="54.75" customHeight="1" x14ac:dyDescent="0.25">
      <c r="A24" s="77" t="s">
        <v>113</v>
      </c>
      <c r="B24" s="78"/>
      <c r="C24" s="43"/>
      <c r="D24" s="43" t="s">
        <v>114</v>
      </c>
      <c r="E24" s="43"/>
      <c r="F24" s="44"/>
      <c r="G24" s="26">
        <f>G25+G27</f>
        <v>105.5</v>
      </c>
      <c r="H24" s="26">
        <f>H25+H27</f>
        <v>26.375</v>
      </c>
      <c r="I24" s="22">
        <f t="shared" si="0"/>
        <v>25</v>
      </c>
    </row>
    <row r="25" spans="1:9" ht="57" customHeight="1" x14ac:dyDescent="0.25">
      <c r="A25" s="75" t="s">
        <v>153</v>
      </c>
      <c r="B25" s="76"/>
      <c r="C25" s="42"/>
      <c r="D25" s="42"/>
      <c r="E25" s="42" t="s">
        <v>154</v>
      </c>
      <c r="F25" s="45"/>
      <c r="G25" s="21">
        <v>73.5</v>
      </c>
      <c r="H25" s="21">
        <v>18.375</v>
      </c>
      <c r="I25" s="20">
        <f t="shared" si="0"/>
        <v>25</v>
      </c>
    </row>
    <row r="26" spans="1:9" ht="15" customHeight="1" x14ac:dyDescent="0.25">
      <c r="A26" s="75" t="s">
        <v>111</v>
      </c>
      <c r="B26" s="76"/>
      <c r="C26" s="42"/>
      <c r="D26" s="42"/>
      <c r="E26" s="42"/>
      <c r="F26" s="45" t="s">
        <v>112</v>
      </c>
      <c r="G26" s="21">
        <v>73.5</v>
      </c>
      <c r="H26" s="21">
        <v>18375</v>
      </c>
      <c r="I26" s="20">
        <f t="shared" si="0"/>
        <v>25000</v>
      </c>
    </row>
    <row r="27" spans="1:9" ht="66" customHeight="1" x14ac:dyDescent="0.25">
      <c r="A27" s="75" t="s">
        <v>155</v>
      </c>
      <c r="B27" s="76"/>
      <c r="C27" s="42"/>
      <c r="D27" s="42"/>
      <c r="E27" s="42" t="s">
        <v>156</v>
      </c>
      <c r="F27" s="45"/>
      <c r="G27" s="21">
        <v>32</v>
      </c>
      <c r="H27" s="21">
        <v>8</v>
      </c>
      <c r="I27" s="20">
        <f t="shared" si="0"/>
        <v>25</v>
      </c>
    </row>
    <row r="28" spans="1:9" ht="15" customHeight="1" x14ac:dyDescent="0.25">
      <c r="A28" s="75" t="s">
        <v>111</v>
      </c>
      <c r="B28" s="76"/>
      <c r="C28" s="42"/>
      <c r="D28" s="42"/>
      <c r="E28" s="42"/>
      <c r="F28" s="45" t="s">
        <v>112</v>
      </c>
      <c r="G28" s="21">
        <v>32</v>
      </c>
      <c r="H28" s="21">
        <v>8</v>
      </c>
      <c r="I28" s="20">
        <f t="shared" si="0"/>
        <v>25</v>
      </c>
    </row>
    <row r="29" spans="1:9" ht="15" customHeight="1" x14ac:dyDescent="0.25">
      <c r="A29" s="77" t="s">
        <v>50</v>
      </c>
      <c r="B29" s="78"/>
      <c r="C29" s="43"/>
      <c r="D29" s="43" t="s">
        <v>115</v>
      </c>
      <c r="E29" s="43"/>
      <c r="F29" s="44"/>
      <c r="G29" s="26">
        <v>100</v>
      </c>
      <c r="H29" s="26">
        <v>0</v>
      </c>
      <c r="I29" s="22">
        <v>0</v>
      </c>
    </row>
    <row r="30" spans="1:9" ht="27.75" customHeight="1" x14ac:dyDescent="0.25">
      <c r="A30" s="75" t="s">
        <v>116</v>
      </c>
      <c r="B30" s="76"/>
      <c r="C30" s="42"/>
      <c r="D30" s="42"/>
      <c r="E30" s="42" t="s">
        <v>157</v>
      </c>
      <c r="F30" s="45"/>
      <c r="G30" s="21">
        <v>100</v>
      </c>
      <c r="H30" s="21">
        <v>0</v>
      </c>
      <c r="I30" s="20">
        <v>0</v>
      </c>
    </row>
    <row r="31" spans="1:9" ht="15" customHeight="1" x14ac:dyDescent="0.25">
      <c r="A31" s="75" t="s">
        <v>117</v>
      </c>
      <c r="B31" s="76"/>
      <c r="C31" s="42"/>
      <c r="D31" s="42"/>
      <c r="E31" s="42"/>
      <c r="F31" s="45" t="s">
        <v>118</v>
      </c>
      <c r="G31" s="21">
        <v>100</v>
      </c>
      <c r="H31" s="21">
        <v>0</v>
      </c>
      <c r="I31" s="20">
        <v>0</v>
      </c>
    </row>
    <row r="32" spans="1:9" ht="15" customHeight="1" x14ac:dyDescent="0.25">
      <c r="A32" s="77" t="s">
        <v>52</v>
      </c>
      <c r="B32" s="78"/>
      <c r="C32" s="43"/>
      <c r="D32" s="43" t="s">
        <v>119</v>
      </c>
      <c r="E32" s="43"/>
      <c r="F32" s="44"/>
      <c r="G32" s="26">
        <f>G33+G35+G37+G39</f>
        <v>1640</v>
      </c>
      <c r="H32" s="26">
        <f>H33+H35+H37+H39</f>
        <v>61.914999999999999</v>
      </c>
      <c r="I32" s="22">
        <f t="shared" si="0"/>
        <v>3.7753048780487806</v>
      </c>
    </row>
    <row r="33" spans="1:9" ht="54.75" customHeight="1" x14ac:dyDescent="0.25">
      <c r="A33" s="75" t="s">
        <v>158</v>
      </c>
      <c r="B33" s="76"/>
      <c r="C33" s="42"/>
      <c r="D33" s="42"/>
      <c r="E33" s="42" t="s">
        <v>159</v>
      </c>
      <c r="F33" s="45"/>
      <c r="G33" s="21">
        <f>G34</f>
        <v>40</v>
      </c>
      <c r="H33" s="21">
        <f>H34</f>
        <v>0</v>
      </c>
      <c r="I33" s="20">
        <f t="shared" si="0"/>
        <v>0</v>
      </c>
    </row>
    <row r="34" spans="1:9" ht="40.5" customHeight="1" x14ac:dyDescent="0.25">
      <c r="A34" s="75" t="s">
        <v>151</v>
      </c>
      <c r="B34" s="76"/>
      <c r="C34" s="42"/>
      <c r="D34" s="42"/>
      <c r="E34" s="42"/>
      <c r="F34" s="45" t="s">
        <v>106</v>
      </c>
      <c r="G34" s="21">
        <v>40</v>
      </c>
      <c r="H34" s="21">
        <v>0</v>
      </c>
      <c r="I34" s="20">
        <f t="shared" si="0"/>
        <v>0</v>
      </c>
    </row>
    <row r="35" spans="1:9" ht="67.5" customHeight="1" x14ac:dyDescent="0.25">
      <c r="A35" s="75" t="s">
        <v>160</v>
      </c>
      <c r="B35" s="76"/>
      <c r="C35" s="42"/>
      <c r="D35" s="42"/>
      <c r="E35" s="42" t="s">
        <v>161</v>
      </c>
      <c r="F35" s="45"/>
      <c r="G35" s="21">
        <f>G36</f>
        <v>400</v>
      </c>
      <c r="H35" s="21">
        <f>H36</f>
        <v>0</v>
      </c>
      <c r="I35" s="20">
        <f t="shared" si="0"/>
        <v>0</v>
      </c>
    </row>
    <row r="36" spans="1:9" ht="42.75" customHeight="1" x14ac:dyDescent="0.25">
      <c r="A36" s="75" t="s">
        <v>151</v>
      </c>
      <c r="B36" s="76"/>
      <c r="C36" s="42"/>
      <c r="D36" s="42"/>
      <c r="E36" s="42"/>
      <c r="F36" s="45" t="s">
        <v>106</v>
      </c>
      <c r="G36" s="21">
        <v>400</v>
      </c>
      <c r="H36" s="21">
        <v>0</v>
      </c>
      <c r="I36" s="20">
        <f t="shared" si="0"/>
        <v>0</v>
      </c>
    </row>
    <row r="37" spans="1:9" ht="79.5" customHeight="1" x14ac:dyDescent="0.25">
      <c r="A37" s="75" t="s">
        <v>162</v>
      </c>
      <c r="B37" s="76"/>
      <c r="C37" s="42"/>
      <c r="D37" s="42"/>
      <c r="E37" s="42" t="s">
        <v>163</v>
      </c>
      <c r="F37" s="45"/>
      <c r="G37" s="21">
        <f>G38</f>
        <v>400</v>
      </c>
      <c r="H37" s="21">
        <f>H38</f>
        <v>61.914999999999999</v>
      </c>
      <c r="I37" s="20">
        <f t="shared" si="0"/>
        <v>15.47875</v>
      </c>
    </row>
    <row r="38" spans="1:9" ht="42.75" customHeight="1" x14ac:dyDescent="0.25">
      <c r="A38" s="75" t="s">
        <v>151</v>
      </c>
      <c r="B38" s="76"/>
      <c r="C38" s="42"/>
      <c r="D38" s="42"/>
      <c r="E38" s="42"/>
      <c r="F38" s="45" t="s">
        <v>106</v>
      </c>
      <c r="G38" s="21">
        <v>400</v>
      </c>
      <c r="H38" s="21">
        <v>61.914999999999999</v>
      </c>
      <c r="I38" s="20"/>
    </row>
    <row r="39" spans="1:9" ht="54" customHeight="1" x14ac:dyDescent="0.25">
      <c r="A39" s="75" t="s">
        <v>164</v>
      </c>
      <c r="B39" s="76"/>
      <c r="C39" s="42"/>
      <c r="D39" s="42"/>
      <c r="E39" s="42" t="s">
        <v>165</v>
      </c>
      <c r="F39" s="45"/>
      <c r="G39" s="21">
        <f>G40</f>
        <v>800</v>
      </c>
      <c r="H39" s="21">
        <f>H40</f>
        <v>0</v>
      </c>
      <c r="I39" s="20"/>
    </row>
    <row r="40" spans="1:9" ht="38.25" customHeight="1" x14ac:dyDescent="0.25">
      <c r="A40" s="75" t="s">
        <v>151</v>
      </c>
      <c r="B40" s="76"/>
      <c r="C40" s="42"/>
      <c r="D40" s="42"/>
      <c r="E40" s="42"/>
      <c r="F40" s="45" t="s">
        <v>106</v>
      </c>
      <c r="G40" s="21">
        <v>800</v>
      </c>
      <c r="H40" s="21">
        <v>0</v>
      </c>
      <c r="I40" s="20">
        <f t="shared" si="0"/>
        <v>0</v>
      </c>
    </row>
    <row r="41" spans="1:9" ht="15" customHeight="1" x14ac:dyDescent="0.25">
      <c r="A41" s="77" t="s">
        <v>54</v>
      </c>
      <c r="B41" s="78"/>
      <c r="C41" s="43" t="s">
        <v>101</v>
      </c>
      <c r="D41" s="43"/>
      <c r="E41" s="43"/>
      <c r="F41" s="44"/>
      <c r="G41" s="26">
        <f t="shared" ref="G41:G43" si="1">G42</f>
        <v>194</v>
      </c>
      <c r="H41" s="26">
        <f t="shared" ref="H41:H43" si="2">H42</f>
        <v>0</v>
      </c>
      <c r="I41" s="22">
        <f t="shared" si="0"/>
        <v>0</v>
      </c>
    </row>
    <row r="42" spans="1:9" ht="27.75" customHeight="1" x14ac:dyDescent="0.25">
      <c r="A42" s="77" t="s">
        <v>55</v>
      </c>
      <c r="B42" s="78"/>
      <c r="C42" s="43"/>
      <c r="D42" s="43" t="s">
        <v>103</v>
      </c>
      <c r="E42" s="43"/>
      <c r="F42" s="44"/>
      <c r="G42" s="26">
        <f t="shared" si="1"/>
        <v>194</v>
      </c>
      <c r="H42" s="26">
        <f t="shared" si="2"/>
        <v>0</v>
      </c>
      <c r="I42" s="22">
        <f t="shared" si="0"/>
        <v>0</v>
      </c>
    </row>
    <row r="43" spans="1:9" ht="54" customHeight="1" x14ac:dyDescent="0.25">
      <c r="A43" s="75" t="s">
        <v>166</v>
      </c>
      <c r="B43" s="76"/>
      <c r="C43" s="42"/>
      <c r="D43" s="42"/>
      <c r="E43" s="42" t="s">
        <v>167</v>
      </c>
      <c r="F43" s="45"/>
      <c r="G43" s="21">
        <f t="shared" si="1"/>
        <v>194</v>
      </c>
      <c r="H43" s="21">
        <f t="shared" si="2"/>
        <v>0</v>
      </c>
      <c r="I43" s="20">
        <f t="shared" ref="I43:I49" si="3">H43/G43*100</f>
        <v>0</v>
      </c>
    </row>
    <row r="44" spans="1:9" ht="41.25" customHeight="1" x14ac:dyDescent="0.25">
      <c r="A44" s="75" t="s">
        <v>146</v>
      </c>
      <c r="B44" s="76"/>
      <c r="C44" s="42"/>
      <c r="D44" s="42"/>
      <c r="E44" s="42"/>
      <c r="F44" s="45" t="s">
        <v>102</v>
      </c>
      <c r="G44" s="21">
        <v>194</v>
      </c>
      <c r="H44" s="21">
        <v>0</v>
      </c>
      <c r="I44" s="20">
        <f t="shared" si="3"/>
        <v>0</v>
      </c>
    </row>
    <row r="45" spans="1:9" ht="27" customHeight="1" x14ac:dyDescent="0.25">
      <c r="A45" s="77" t="s">
        <v>56</v>
      </c>
      <c r="B45" s="78"/>
      <c r="C45" s="43" t="s">
        <v>103</v>
      </c>
      <c r="D45" s="43"/>
      <c r="E45" s="43"/>
      <c r="F45" s="44"/>
      <c r="G45" s="26">
        <f>G46</f>
        <v>592</v>
      </c>
      <c r="H45" s="26">
        <f>H46</f>
        <v>41.16</v>
      </c>
      <c r="I45" s="22">
        <f t="shared" si="3"/>
        <v>6.9527027027027026</v>
      </c>
    </row>
    <row r="46" spans="1:9" ht="54.75" customHeight="1" x14ac:dyDescent="0.25">
      <c r="A46" s="77" t="s">
        <v>120</v>
      </c>
      <c r="B46" s="78"/>
      <c r="C46" s="43"/>
      <c r="D46" s="43" t="s">
        <v>121</v>
      </c>
      <c r="E46" s="43"/>
      <c r="F46" s="44"/>
      <c r="G46" s="26">
        <f>G47+G51+G49</f>
        <v>592</v>
      </c>
      <c r="H46" s="26">
        <f>H47+H49+H51</f>
        <v>41.16</v>
      </c>
      <c r="I46" s="22">
        <f t="shared" si="3"/>
        <v>6.9527027027027026</v>
      </c>
    </row>
    <row r="47" spans="1:9" ht="56.25" customHeight="1" x14ac:dyDescent="0.25">
      <c r="A47" s="75" t="s">
        <v>168</v>
      </c>
      <c r="B47" s="76"/>
      <c r="C47" s="42"/>
      <c r="D47" s="42"/>
      <c r="E47" s="42" t="s">
        <v>169</v>
      </c>
      <c r="F47" s="45"/>
      <c r="G47" s="21">
        <f>G48</f>
        <v>81.349999999999994</v>
      </c>
      <c r="H47" s="21">
        <f>H48</f>
        <v>0</v>
      </c>
      <c r="I47" s="20">
        <f t="shared" si="3"/>
        <v>0</v>
      </c>
    </row>
    <row r="48" spans="1:9" ht="42.75" customHeight="1" x14ac:dyDescent="0.25">
      <c r="A48" s="75" t="s">
        <v>151</v>
      </c>
      <c r="B48" s="76"/>
      <c r="C48" s="42"/>
      <c r="D48" s="42"/>
      <c r="E48" s="42"/>
      <c r="F48" s="45" t="s">
        <v>106</v>
      </c>
      <c r="G48" s="21">
        <v>81.349999999999994</v>
      </c>
      <c r="H48" s="21">
        <v>0</v>
      </c>
      <c r="I48" s="20">
        <f t="shared" si="3"/>
        <v>0</v>
      </c>
    </row>
    <row r="49" spans="1:9" ht="106.5" customHeight="1" x14ac:dyDescent="0.25">
      <c r="A49" s="75" t="s">
        <v>170</v>
      </c>
      <c r="B49" s="76"/>
      <c r="C49" s="42"/>
      <c r="D49" s="42"/>
      <c r="E49" s="42" t="s">
        <v>171</v>
      </c>
      <c r="F49" s="45"/>
      <c r="G49" s="21">
        <f>G50</f>
        <v>176.65</v>
      </c>
      <c r="H49" s="21">
        <f>H50</f>
        <v>0</v>
      </c>
      <c r="I49" s="20">
        <f t="shared" si="3"/>
        <v>0</v>
      </c>
    </row>
    <row r="50" spans="1:9" ht="18" customHeight="1" x14ac:dyDescent="0.25">
      <c r="A50" s="75" t="s">
        <v>111</v>
      </c>
      <c r="B50" s="76"/>
      <c r="C50" s="42"/>
      <c r="D50" s="42"/>
      <c r="E50" s="54"/>
      <c r="F50" s="45" t="s">
        <v>112</v>
      </c>
      <c r="G50" s="21">
        <v>176.65</v>
      </c>
      <c r="H50" s="21">
        <v>0</v>
      </c>
      <c r="I50" s="20">
        <f t="shared" ref="I50:I65" si="4">H50/G50*100</f>
        <v>0</v>
      </c>
    </row>
    <row r="51" spans="1:9" ht="67.5" customHeight="1" x14ac:dyDescent="0.25">
      <c r="A51" s="75" t="s">
        <v>172</v>
      </c>
      <c r="B51" s="76"/>
      <c r="C51" s="42"/>
      <c r="D51" s="42"/>
      <c r="E51" s="55" t="s">
        <v>173</v>
      </c>
      <c r="F51" s="45"/>
      <c r="G51" s="21">
        <f>G52</f>
        <v>334</v>
      </c>
      <c r="H51" s="21">
        <f>H52</f>
        <v>41.16</v>
      </c>
      <c r="I51" s="20">
        <f t="shared" si="4"/>
        <v>12.323353293413172</v>
      </c>
    </row>
    <row r="52" spans="1:9" ht="41.25" customHeight="1" x14ac:dyDescent="0.25">
      <c r="A52" s="75" t="s">
        <v>151</v>
      </c>
      <c r="B52" s="76"/>
      <c r="C52" s="42"/>
      <c r="D52" s="42"/>
      <c r="E52" s="42"/>
      <c r="F52" s="45" t="s">
        <v>106</v>
      </c>
      <c r="G52" s="21">
        <v>334</v>
      </c>
      <c r="H52" s="21">
        <v>41.16</v>
      </c>
      <c r="I52" s="20">
        <f t="shared" si="4"/>
        <v>12.323353293413172</v>
      </c>
    </row>
    <row r="53" spans="1:9" ht="15" customHeight="1" x14ac:dyDescent="0.25">
      <c r="A53" s="77" t="s">
        <v>64</v>
      </c>
      <c r="B53" s="78"/>
      <c r="C53" s="43" t="s">
        <v>105</v>
      </c>
      <c r="D53" s="43"/>
      <c r="E53" s="43"/>
      <c r="F53" s="44"/>
      <c r="G53" s="26">
        <f>G54+G57</f>
        <v>2193.5500000000002</v>
      </c>
      <c r="H53" s="26">
        <f>H54+H57</f>
        <v>227.16200000000001</v>
      </c>
      <c r="I53" s="22">
        <f t="shared" si="4"/>
        <v>10.355907091244786</v>
      </c>
    </row>
    <row r="54" spans="1:9" ht="15" customHeight="1" x14ac:dyDescent="0.25">
      <c r="A54" s="77" t="s">
        <v>65</v>
      </c>
      <c r="B54" s="78"/>
      <c r="C54" s="43"/>
      <c r="D54" s="43" t="s">
        <v>121</v>
      </c>
      <c r="E54" s="43"/>
      <c r="F54" s="44"/>
      <c r="G54" s="26">
        <f>G55</f>
        <v>1653.55</v>
      </c>
      <c r="H54" s="26">
        <f>H55</f>
        <v>227.16200000000001</v>
      </c>
      <c r="I54" s="22">
        <f t="shared" si="4"/>
        <v>13.737836775422577</v>
      </c>
    </row>
    <row r="55" spans="1:9" ht="55.5" customHeight="1" x14ac:dyDescent="0.25">
      <c r="A55" s="75" t="s">
        <v>174</v>
      </c>
      <c r="B55" s="76"/>
      <c r="C55" s="42"/>
      <c r="D55" s="42"/>
      <c r="E55" s="42" t="s">
        <v>175</v>
      </c>
      <c r="F55" s="45"/>
      <c r="G55" s="21">
        <f>G56</f>
        <v>1653.55</v>
      </c>
      <c r="H55" s="21">
        <f>H56</f>
        <v>227.16200000000001</v>
      </c>
      <c r="I55" s="20">
        <f t="shared" si="4"/>
        <v>13.737836775422577</v>
      </c>
    </row>
    <row r="56" spans="1:9" ht="41.25" customHeight="1" x14ac:dyDescent="0.25">
      <c r="A56" s="75" t="s">
        <v>151</v>
      </c>
      <c r="B56" s="76"/>
      <c r="C56" s="42"/>
      <c r="D56" s="42"/>
      <c r="E56" s="42"/>
      <c r="F56" s="45" t="s">
        <v>106</v>
      </c>
      <c r="G56" s="21">
        <v>1653.55</v>
      </c>
      <c r="H56" s="21">
        <v>227.16200000000001</v>
      </c>
      <c r="I56" s="20">
        <f t="shared" si="4"/>
        <v>13.737836775422577</v>
      </c>
    </row>
    <row r="57" spans="1:9" ht="15" customHeight="1" x14ac:dyDescent="0.25">
      <c r="A57" s="77" t="s">
        <v>66</v>
      </c>
      <c r="B57" s="78"/>
      <c r="C57" s="43"/>
      <c r="D57" s="43" t="s">
        <v>123</v>
      </c>
      <c r="E57" s="43"/>
      <c r="F57" s="44"/>
      <c r="G57" s="26">
        <f>G58</f>
        <v>540</v>
      </c>
      <c r="H57" s="26">
        <f>H58</f>
        <v>0</v>
      </c>
      <c r="I57" s="22">
        <f t="shared" si="4"/>
        <v>0</v>
      </c>
    </row>
    <row r="58" spans="1:9" ht="67.5" customHeight="1" x14ac:dyDescent="0.25">
      <c r="A58" s="75" t="s">
        <v>176</v>
      </c>
      <c r="B58" s="76"/>
      <c r="C58" s="42"/>
      <c r="D58" s="42"/>
      <c r="E58" s="42" t="s">
        <v>177</v>
      </c>
      <c r="F58" s="45"/>
      <c r="G58" s="21">
        <f>G59</f>
        <v>540</v>
      </c>
      <c r="H58" s="21">
        <f>H59</f>
        <v>0</v>
      </c>
      <c r="I58" s="20">
        <f t="shared" si="4"/>
        <v>0</v>
      </c>
    </row>
    <row r="59" spans="1:9" ht="41.25" customHeight="1" x14ac:dyDescent="0.25">
      <c r="A59" s="75" t="s">
        <v>151</v>
      </c>
      <c r="B59" s="76"/>
      <c r="C59" s="42"/>
      <c r="D59" s="42"/>
      <c r="E59" s="42"/>
      <c r="F59" s="45" t="s">
        <v>106</v>
      </c>
      <c r="G59" s="21">
        <v>540</v>
      </c>
      <c r="H59" s="21">
        <v>0</v>
      </c>
      <c r="I59" s="20">
        <f t="shared" si="4"/>
        <v>0</v>
      </c>
    </row>
    <row r="60" spans="1:9" x14ac:dyDescent="0.25">
      <c r="A60" s="77" t="s">
        <v>72</v>
      </c>
      <c r="B60" s="78"/>
      <c r="C60" s="43" t="s">
        <v>124</v>
      </c>
      <c r="D60" s="43"/>
      <c r="E60" s="43"/>
      <c r="F60" s="44"/>
      <c r="G60" s="26">
        <f>G61+G68+G73+G78</f>
        <v>6749.8850000000002</v>
      </c>
      <c r="H60" s="26">
        <f>H61+H68+H73+H78</f>
        <v>1720.5369999999998</v>
      </c>
      <c r="I60" s="22">
        <f t="shared" si="4"/>
        <v>25.489871308918595</v>
      </c>
    </row>
    <row r="61" spans="1:9" ht="15" customHeight="1" x14ac:dyDescent="0.25">
      <c r="A61" s="77" t="s">
        <v>73</v>
      </c>
      <c r="B61" s="78"/>
      <c r="C61" s="43"/>
      <c r="D61" s="43" t="s">
        <v>99</v>
      </c>
      <c r="E61" s="43"/>
      <c r="F61" s="44"/>
      <c r="G61" s="26">
        <f>G66+G62+G64</f>
        <v>2093.1</v>
      </c>
      <c r="H61" s="26">
        <f>H62+H64+H66</f>
        <v>1013.1</v>
      </c>
      <c r="I61" s="22">
        <f t="shared" si="4"/>
        <v>48.401891930629212</v>
      </c>
    </row>
    <row r="62" spans="1:9" ht="80.25" customHeight="1" x14ac:dyDescent="0.25">
      <c r="A62" s="75" t="s">
        <v>178</v>
      </c>
      <c r="B62" s="85"/>
      <c r="C62" s="42"/>
      <c r="D62" s="42"/>
      <c r="E62" s="42" t="s">
        <v>179</v>
      </c>
      <c r="F62" s="45"/>
      <c r="G62" s="21">
        <f>G63</f>
        <v>148.38200000000001</v>
      </c>
      <c r="H62" s="21">
        <f>H63</f>
        <v>0</v>
      </c>
      <c r="I62" s="20">
        <f t="shared" si="4"/>
        <v>0</v>
      </c>
    </row>
    <row r="63" spans="1:9" ht="54" customHeight="1" x14ac:dyDescent="0.25">
      <c r="A63" s="75" t="s">
        <v>180</v>
      </c>
      <c r="B63" s="84"/>
      <c r="C63" s="42"/>
      <c r="D63" s="42"/>
      <c r="E63" s="42"/>
      <c r="F63" s="45" t="s">
        <v>181</v>
      </c>
      <c r="G63" s="21">
        <v>148.38200000000001</v>
      </c>
      <c r="H63" s="21">
        <v>0</v>
      </c>
      <c r="I63" s="20">
        <f t="shared" si="4"/>
        <v>0</v>
      </c>
    </row>
    <row r="64" spans="1:9" ht="78.75" customHeight="1" x14ac:dyDescent="0.25">
      <c r="A64" s="75" t="s">
        <v>182</v>
      </c>
      <c r="B64" s="85"/>
      <c r="C64" s="42"/>
      <c r="D64" s="42"/>
      <c r="E64" s="42" t="s">
        <v>183</v>
      </c>
      <c r="F64" s="45"/>
      <c r="G64" s="21">
        <f>G65</f>
        <v>1013.1</v>
      </c>
      <c r="H64" s="21">
        <f>H65</f>
        <v>1013.1</v>
      </c>
      <c r="I64" s="20">
        <f t="shared" si="4"/>
        <v>100</v>
      </c>
    </row>
    <row r="65" spans="1:9" ht="54" customHeight="1" x14ac:dyDescent="0.25">
      <c r="A65" s="75" t="s">
        <v>180</v>
      </c>
      <c r="B65" s="84"/>
      <c r="C65" s="42"/>
      <c r="D65" s="42"/>
      <c r="E65" s="42"/>
      <c r="F65" s="45" t="s">
        <v>181</v>
      </c>
      <c r="G65" s="21">
        <v>1013.1</v>
      </c>
      <c r="H65" s="21">
        <v>1013.1</v>
      </c>
      <c r="I65" s="20">
        <f t="shared" si="4"/>
        <v>100</v>
      </c>
    </row>
    <row r="66" spans="1:9" ht="55.5" customHeight="1" x14ac:dyDescent="0.25">
      <c r="A66" s="75" t="s">
        <v>184</v>
      </c>
      <c r="B66" s="76"/>
      <c r="C66" s="42"/>
      <c r="D66" s="42"/>
      <c r="E66" s="42" t="s">
        <v>185</v>
      </c>
      <c r="F66" s="45"/>
      <c r="G66" s="21">
        <f>G67</f>
        <v>931.61800000000005</v>
      </c>
      <c r="H66" s="21">
        <f>H67</f>
        <v>0</v>
      </c>
      <c r="I66" s="20">
        <f>I67</f>
        <v>0</v>
      </c>
    </row>
    <row r="67" spans="1:9" ht="41.25" customHeight="1" x14ac:dyDescent="0.25">
      <c r="A67" s="75" t="s">
        <v>151</v>
      </c>
      <c r="B67" s="76"/>
      <c r="C67" s="42"/>
      <c r="D67" s="42"/>
      <c r="E67" s="42"/>
      <c r="F67" s="45" t="s">
        <v>106</v>
      </c>
      <c r="G67" s="21">
        <v>931.61800000000005</v>
      </c>
      <c r="H67" s="21">
        <v>0</v>
      </c>
      <c r="I67" s="20">
        <f t="shared" ref="I67:I79" si="5">H67/G67*100</f>
        <v>0</v>
      </c>
    </row>
    <row r="68" spans="1:9" ht="15" customHeight="1" x14ac:dyDescent="0.25">
      <c r="A68" s="77" t="s">
        <v>74</v>
      </c>
      <c r="B68" s="78"/>
      <c r="C68" s="43"/>
      <c r="D68" s="43" t="s">
        <v>101</v>
      </c>
      <c r="E68" s="43"/>
      <c r="F68" s="44"/>
      <c r="G68" s="26">
        <f>G69+G71</f>
        <v>1400</v>
      </c>
      <c r="H68" s="26">
        <f>H69+H71</f>
        <v>190.245</v>
      </c>
      <c r="I68" s="22">
        <f t="shared" si="5"/>
        <v>13.588928571428571</v>
      </c>
    </row>
    <row r="69" spans="1:9" ht="67.5" customHeight="1" x14ac:dyDescent="0.25">
      <c r="A69" s="75" t="s">
        <v>125</v>
      </c>
      <c r="B69" s="76"/>
      <c r="C69" s="42"/>
      <c r="D69" s="42"/>
      <c r="E69" s="55" t="s">
        <v>186</v>
      </c>
      <c r="F69" s="45"/>
      <c r="G69" s="21">
        <f>G70</f>
        <v>400</v>
      </c>
      <c r="H69" s="21">
        <f>H70</f>
        <v>0</v>
      </c>
      <c r="I69" s="20">
        <f t="shared" si="5"/>
        <v>0</v>
      </c>
    </row>
    <row r="70" spans="1:9" ht="54" customHeight="1" x14ac:dyDescent="0.25">
      <c r="A70" s="75" t="s">
        <v>187</v>
      </c>
      <c r="B70" s="76"/>
      <c r="C70" s="42"/>
      <c r="D70" s="42"/>
      <c r="E70" s="42"/>
      <c r="F70" s="45" t="s">
        <v>188</v>
      </c>
      <c r="G70" s="21">
        <v>400</v>
      </c>
      <c r="H70" s="21">
        <v>0</v>
      </c>
      <c r="I70" s="20">
        <f t="shared" si="5"/>
        <v>0</v>
      </c>
    </row>
    <row r="71" spans="1:9" ht="80.25" customHeight="1" x14ac:dyDescent="0.25">
      <c r="A71" s="75" t="s">
        <v>189</v>
      </c>
      <c r="B71" s="84"/>
      <c r="C71" s="42"/>
      <c r="D71" s="42"/>
      <c r="E71" s="42" t="s">
        <v>190</v>
      </c>
      <c r="F71" s="45"/>
      <c r="G71" s="21">
        <f>G72</f>
        <v>1000</v>
      </c>
      <c r="H71" s="21">
        <f>H72</f>
        <v>190.245</v>
      </c>
      <c r="I71" s="20">
        <f t="shared" si="5"/>
        <v>19.0245</v>
      </c>
    </row>
    <row r="72" spans="1:9" ht="41.25" customHeight="1" x14ac:dyDescent="0.25">
      <c r="A72" s="75" t="s">
        <v>151</v>
      </c>
      <c r="B72" s="76"/>
      <c r="C72" s="56"/>
      <c r="E72" s="56"/>
      <c r="F72" s="57">
        <v>244</v>
      </c>
      <c r="G72" s="13">
        <v>1000</v>
      </c>
      <c r="H72" s="21">
        <v>190.245</v>
      </c>
      <c r="I72" s="20">
        <f t="shared" si="5"/>
        <v>19.0245</v>
      </c>
    </row>
    <row r="73" spans="1:9" ht="15" customHeight="1" x14ac:dyDescent="0.25">
      <c r="A73" s="77" t="s">
        <v>75</v>
      </c>
      <c r="B73" s="78"/>
      <c r="C73" s="43"/>
      <c r="D73" s="43" t="s">
        <v>103</v>
      </c>
      <c r="E73" s="43"/>
      <c r="F73" s="44"/>
      <c r="G73" s="26">
        <f>G74+G76</f>
        <v>2300</v>
      </c>
      <c r="H73" s="26">
        <f>H74+H76</f>
        <v>402.99599999999998</v>
      </c>
      <c r="I73" s="22">
        <f t="shared" si="5"/>
        <v>17.521565217391302</v>
      </c>
    </row>
    <row r="74" spans="1:9" ht="54.75" customHeight="1" x14ac:dyDescent="0.25">
      <c r="A74" s="75" t="s">
        <v>191</v>
      </c>
      <c r="B74" s="76"/>
      <c r="C74" s="42"/>
      <c r="D74" s="42"/>
      <c r="E74" s="42" t="s">
        <v>192</v>
      </c>
      <c r="F74" s="45"/>
      <c r="G74" s="21">
        <f>G75</f>
        <v>800</v>
      </c>
      <c r="H74" s="21">
        <f>H75</f>
        <v>186.61</v>
      </c>
      <c r="I74" s="20">
        <f t="shared" si="5"/>
        <v>23.326250000000002</v>
      </c>
    </row>
    <row r="75" spans="1:9" ht="38.25" customHeight="1" x14ac:dyDescent="0.25">
      <c r="A75" s="75" t="s">
        <v>151</v>
      </c>
      <c r="B75" s="76"/>
      <c r="C75" s="42"/>
      <c r="D75" s="42"/>
      <c r="E75" s="42"/>
      <c r="F75" s="45" t="s">
        <v>106</v>
      </c>
      <c r="G75" s="21">
        <v>800</v>
      </c>
      <c r="H75" s="21">
        <v>186.61</v>
      </c>
      <c r="I75" s="20">
        <f t="shared" si="5"/>
        <v>23.326250000000002</v>
      </c>
    </row>
    <row r="76" spans="1:9" ht="55.5" customHeight="1" x14ac:dyDescent="0.25">
      <c r="A76" s="75" t="s">
        <v>193</v>
      </c>
      <c r="B76" s="76"/>
      <c r="C76" s="42"/>
      <c r="D76" s="42"/>
      <c r="E76" s="42" t="s">
        <v>194</v>
      </c>
      <c r="F76" s="45"/>
      <c r="G76" s="21">
        <f>G77</f>
        <v>1500</v>
      </c>
      <c r="H76" s="21">
        <f>H77</f>
        <v>216.386</v>
      </c>
      <c r="I76" s="20">
        <f t="shared" si="5"/>
        <v>14.425733333333332</v>
      </c>
    </row>
    <row r="77" spans="1:9" ht="39.75" customHeight="1" x14ac:dyDescent="0.25">
      <c r="A77" s="75" t="s">
        <v>151</v>
      </c>
      <c r="B77" s="76"/>
      <c r="C77" s="42"/>
      <c r="D77" s="42"/>
      <c r="E77" s="42"/>
      <c r="F77" s="45" t="s">
        <v>106</v>
      </c>
      <c r="G77" s="21">
        <v>1500</v>
      </c>
      <c r="H77" s="21">
        <v>216.386</v>
      </c>
      <c r="I77" s="20">
        <f t="shared" si="5"/>
        <v>14.425733333333332</v>
      </c>
    </row>
    <row r="78" spans="1:9" ht="30" customHeight="1" x14ac:dyDescent="0.25">
      <c r="A78" s="77" t="s">
        <v>76</v>
      </c>
      <c r="B78" s="78"/>
      <c r="C78" s="43"/>
      <c r="D78" s="43" t="s">
        <v>124</v>
      </c>
      <c r="E78" s="43"/>
      <c r="F78" s="44"/>
      <c r="G78" s="26">
        <f>G79+G81+G83</f>
        <v>956.78499999999997</v>
      </c>
      <c r="H78" s="26">
        <f>H79+H81+H83</f>
        <v>114.196</v>
      </c>
      <c r="I78" s="22">
        <f t="shared" si="5"/>
        <v>11.935387783044257</v>
      </c>
    </row>
    <row r="79" spans="1:9" ht="54" customHeight="1" x14ac:dyDescent="0.25">
      <c r="A79" s="75" t="s">
        <v>195</v>
      </c>
      <c r="B79" s="76"/>
      <c r="C79" s="42"/>
      <c r="D79" s="42"/>
      <c r="E79" s="42" t="s">
        <v>196</v>
      </c>
      <c r="F79" s="45"/>
      <c r="G79" s="21">
        <f>G80</f>
        <v>500</v>
      </c>
      <c r="H79" s="21">
        <f>H80</f>
        <v>0</v>
      </c>
      <c r="I79" s="20">
        <f t="shared" si="5"/>
        <v>0</v>
      </c>
    </row>
    <row r="80" spans="1:9" ht="52.5" customHeight="1" x14ac:dyDescent="0.25">
      <c r="A80" s="75" t="s">
        <v>197</v>
      </c>
      <c r="B80" s="76"/>
      <c r="C80" s="42"/>
      <c r="D80" s="42"/>
      <c r="E80" s="42"/>
      <c r="F80" s="45" t="s">
        <v>122</v>
      </c>
      <c r="G80" s="21">
        <v>500</v>
      </c>
      <c r="H80" s="21">
        <v>0</v>
      </c>
      <c r="I80" s="20"/>
    </row>
    <row r="81" spans="1:9" ht="53.25" customHeight="1" x14ac:dyDescent="0.25">
      <c r="A81" s="75" t="s">
        <v>198</v>
      </c>
      <c r="B81" s="76"/>
      <c r="C81" s="42"/>
      <c r="D81" s="58"/>
      <c r="E81" s="42" t="s">
        <v>199</v>
      </c>
      <c r="F81" s="59"/>
      <c r="G81" s="21">
        <f>G82</f>
        <v>330.16500000000002</v>
      </c>
      <c r="H81" s="21">
        <f>H82</f>
        <v>82.540999999999997</v>
      </c>
      <c r="I81" s="20"/>
    </row>
    <row r="82" spans="1:9" ht="13.5" customHeight="1" x14ac:dyDescent="0.25">
      <c r="A82" s="75" t="s">
        <v>111</v>
      </c>
      <c r="B82" s="76"/>
      <c r="C82" s="42"/>
      <c r="D82" s="42"/>
      <c r="E82" s="42"/>
      <c r="F82" s="45" t="s">
        <v>112</v>
      </c>
      <c r="G82" s="21">
        <v>330.16500000000002</v>
      </c>
      <c r="H82" s="21">
        <v>82.540999999999997</v>
      </c>
      <c r="I82" s="20"/>
    </row>
    <row r="83" spans="1:9" ht="66" customHeight="1" x14ac:dyDescent="0.25">
      <c r="A83" s="75" t="s">
        <v>200</v>
      </c>
      <c r="B83" s="76"/>
      <c r="C83" s="42"/>
      <c r="D83" s="58"/>
      <c r="E83" s="42" t="s">
        <v>201</v>
      </c>
      <c r="F83" s="59"/>
      <c r="G83" s="21">
        <f>G84</f>
        <v>126.62</v>
      </c>
      <c r="H83" s="21">
        <f>H84</f>
        <v>31.655000000000001</v>
      </c>
      <c r="I83" s="20"/>
    </row>
    <row r="84" spans="1:9" ht="12" customHeight="1" x14ac:dyDescent="0.25">
      <c r="A84" s="75" t="s">
        <v>111</v>
      </c>
      <c r="B84" s="76"/>
      <c r="C84" s="42"/>
      <c r="D84" s="42"/>
      <c r="E84" s="42"/>
      <c r="F84" s="45" t="s">
        <v>112</v>
      </c>
      <c r="G84" s="60">
        <v>126.62</v>
      </c>
      <c r="H84" s="21">
        <v>31.655000000000001</v>
      </c>
      <c r="I84" s="20">
        <f t="shared" ref="I84:I99" si="6">H84/G84*100</f>
        <v>25</v>
      </c>
    </row>
    <row r="85" spans="1:9" ht="15" customHeight="1" x14ac:dyDescent="0.25">
      <c r="A85" s="77" t="s">
        <v>81</v>
      </c>
      <c r="B85" s="78"/>
      <c r="C85" s="43" t="s">
        <v>126</v>
      </c>
      <c r="D85" s="43"/>
      <c r="E85" s="43"/>
      <c r="F85" s="44"/>
      <c r="G85" s="26">
        <f>G86</f>
        <v>250.48</v>
      </c>
      <c r="H85" s="26">
        <f>H86</f>
        <v>52.244999999999997</v>
      </c>
      <c r="I85" s="22">
        <f t="shared" si="6"/>
        <v>20.857952730756946</v>
      </c>
    </row>
    <row r="86" spans="1:9" ht="30" customHeight="1" x14ac:dyDescent="0.25">
      <c r="A86" s="77" t="s">
        <v>82</v>
      </c>
      <c r="B86" s="78"/>
      <c r="C86" s="43"/>
      <c r="D86" s="43" t="s">
        <v>126</v>
      </c>
      <c r="E86" s="43"/>
      <c r="F86" s="44"/>
      <c r="G86" s="26">
        <f>G87+G89+G91+G93</f>
        <v>250.48</v>
      </c>
      <c r="H86" s="26">
        <f>H87+H89+H91+H93</f>
        <v>52.244999999999997</v>
      </c>
      <c r="I86" s="22">
        <f t="shared" si="6"/>
        <v>20.857952730756946</v>
      </c>
    </row>
    <row r="87" spans="1:9" ht="43.5" customHeight="1" x14ac:dyDescent="0.25">
      <c r="A87" s="75" t="s">
        <v>202</v>
      </c>
      <c r="B87" s="76"/>
      <c r="C87" s="42"/>
      <c r="D87" s="42"/>
      <c r="E87" s="42" t="s">
        <v>203</v>
      </c>
      <c r="F87" s="45"/>
      <c r="G87" s="21">
        <f>G88</f>
        <v>13.5</v>
      </c>
      <c r="H87" s="21">
        <f>H88</f>
        <v>3</v>
      </c>
      <c r="I87" s="20">
        <f t="shared" si="6"/>
        <v>22.222222222222221</v>
      </c>
    </row>
    <row r="88" spans="1:9" ht="15" customHeight="1" x14ac:dyDescent="0.25">
      <c r="A88" s="75" t="s">
        <v>127</v>
      </c>
      <c r="B88" s="76"/>
      <c r="C88" s="42"/>
      <c r="D88" s="42"/>
      <c r="E88" s="42"/>
      <c r="F88" s="45" t="s">
        <v>128</v>
      </c>
      <c r="G88" s="21">
        <v>13.5</v>
      </c>
      <c r="H88" s="21">
        <v>3</v>
      </c>
      <c r="I88" s="20">
        <f t="shared" si="6"/>
        <v>22.222222222222221</v>
      </c>
    </row>
    <row r="89" spans="1:9" ht="120.75" customHeight="1" x14ac:dyDescent="0.25">
      <c r="A89" s="75" t="s">
        <v>204</v>
      </c>
      <c r="B89" s="76"/>
      <c r="C89" s="42"/>
      <c r="D89" s="42"/>
      <c r="E89" s="42" t="s">
        <v>205</v>
      </c>
      <c r="F89" s="45"/>
      <c r="G89" s="21">
        <f>G90</f>
        <v>179.98</v>
      </c>
      <c r="H89" s="21">
        <f>H90</f>
        <v>44.994999999999997</v>
      </c>
      <c r="I89" s="20">
        <f t="shared" si="6"/>
        <v>25</v>
      </c>
    </row>
    <row r="90" spans="1:9" ht="15" customHeight="1" x14ac:dyDescent="0.25">
      <c r="A90" s="75" t="s">
        <v>111</v>
      </c>
      <c r="B90" s="76"/>
      <c r="C90" s="42"/>
      <c r="D90" s="42"/>
      <c r="E90" s="42"/>
      <c r="F90" s="45" t="s">
        <v>112</v>
      </c>
      <c r="G90" s="21">
        <v>179.98</v>
      </c>
      <c r="H90" s="21">
        <v>44.994999999999997</v>
      </c>
      <c r="I90" s="20">
        <f t="shared" si="6"/>
        <v>25</v>
      </c>
    </row>
    <row r="91" spans="1:9" ht="120.75" customHeight="1" x14ac:dyDescent="0.25">
      <c r="A91" s="75" t="s">
        <v>206</v>
      </c>
      <c r="B91" s="76"/>
      <c r="C91" s="42"/>
      <c r="D91" s="42"/>
      <c r="E91" s="42" t="s">
        <v>207</v>
      </c>
      <c r="F91" s="45"/>
      <c r="G91" s="21">
        <f>G92</f>
        <v>40</v>
      </c>
      <c r="H91" s="21">
        <f>H92</f>
        <v>0</v>
      </c>
      <c r="I91" s="20">
        <f t="shared" si="6"/>
        <v>0</v>
      </c>
    </row>
    <row r="92" spans="1:9" ht="15" customHeight="1" x14ac:dyDescent="0.25">
      <c r="A92" s="75" t="s">
        <v>111</v>
      </c>
      <c r="B92" s="76"/>
      <c r="C92" s="42"/>
      <c r="D92" s="42"/>
      <c r="E92" s="42"/>
      <c r="F92" s="45" t="s">
        <v>112</v>
      </c>
      <c r="G92" s="21">
        <v>40</v>
      </c>
      <c r="H92" s="21">
        <v>0</v>
      </c>
      <c r="I92" s="20">
        <f t="shared" si="6"/>
        <v>0</v>
      </c>
    </row>
    <row r="93" spans="1:9" ht="143.25" customHeight="1" x14ac:dyDescent="0.25">
      <c r="A93" s="75" t="s">
        <v>208</v>
      </c>
      <c r="B93" s="76"/>
      <c r="C93" s="42"/>
      <c r="D93" s="42"/>
      <c r="E93" s="42" t="s">
        <v>209</v>
      </c>
      <c r="F93" s="45"/>
      <c r="G93" s="21">
        <f>G94</f>
        <v>17</v>
      </c>
      <c r="H93" s="21">
        <f>H94</f>
        <v>4.25</v>
      </c>
      <c r="I93" s="20">
        <f t="shared" si="6"/>
        <v>25</v>
      </c>
    </row>
    <row r="94" spans="1:9" ht="15" customHeight="1" x14ac:dyDescent="0.25">
      <c r="A94" s="75" t="s">
        <v>111</v>
      </c>
      <c r="B94" s="76"/>
      <c r="C94" s="42"/>
      <c r="D94" s="42"/>
      <c r="E94" s="42"/>
      <c r="F94" s="45" t="s">
        <v>112</v>
      </c>
      <c r="G94" s="21">
        <v>17</v>
      </c>
      <c r="H94" s="21">
        <v>4.25</v>
      </c>
      <c r="I94" s="20">
        <f t="shared" si="6"/>
        <v>25</v>
      </c>
    </row>
    <row r="95" spans="1:9" ht="29.25" customHeight="1" x14ac:dyDescent="0.25">
      <c r="A95" s="77" t="s">
        <v>129</v>
      </c>
      <c r="B95" s="78"/>
      <c r="C95" s="43" t="s">
        <v>130</v>
      </c>
      <c r="D95" s="43"/>
      <c r="E95" s="43"/>
      <c r="F95" s="44"/>
      <c r="G95" s="26">
        <f>G96</f>
        <v>382.99999999999994</v>
      </c>
      <c r="H95" s="26">
        <f>H96</f>
        <v>81.391999999999996</v>
      </c>
      <c r="I95" s="22">
        <f t="shared" si="6"/>
        <v>21.251174934725849</v>
      </c>
    </row>
    <row r="96" spans="1:9" x14ac:dyDescent="0.25">
      <c r="A96" s="77" t="s">
        <v>131</v>
      </c>
      <c r="B96" s="78"/>
      <c r="C96" s="43"/>
      <c r="D96" s="43" t="s">
        <v>99</v>
      </c>
      <c r="E96" s="43"/>
      <c r="F96" s="44"/>
      <c r="G96" s="26">
        <f>G97+G101+G99</f>
        <v>382.99999999999994</v>
      </c>
      <c r="H96" s="26">
        <f>H97+H99+H101</f>
        <v>81.391999999999996</v>
      </c>
      <c r="I96" s="22">
        <f t="shared" si="6"/>
        <v>21.251174934725849</v>
      </c>
    </row>
    <row r="97" spans="1:9" ht="67.5" customHeight="1" x14ac:dyDescent="0.25">
      <c r="A97" s="75" t="s">
        <v>210</v>
      </c>
      <c r="B97" s="76"/>
      <c r="C97" s="42"/>
      <c r="D97" s="42"/>
      <c r="E97" s="42" t="s">
        <v>211</v>
      </c>
      <c r="F97" s="45"/>
      <c r="G97" s="21">
        <f>G98</f>
        <v>159.33799999999999</v>
      </c>
      <c r="H97" s="21">
        <f>H98</f>
        <v>15.311</v>
      </c>
      <c r="I97" s="20">
        <f t="shared" si="6"/>
        <v>9.609132786905823</v>
      </c>
    </row>
    <row r="98" spans="1:9" ht="40.5" customHeight="1" x14ac:dyDescent="0.25">
      <c r="A98" s="75" t="s">
        <v>151</v>
      </c>
      <c r="B98" s="76"/>
      <c r="C98" s="42"/>
      <c r="D98" s="42"/>
      <c r="E98" s="42"/>
      <c r="F98" s="45" t="s">
        <v>106</v>
      </c>
      <c r="G98" s="21">
        <v>159.33799999999999</v>
      </c>
      <c r="H98" s="21">
        <v>15.311</v>
      </c>
      <c r="I98" s="20">
        <f t="shared" si="6"/>
        <v>9.609132786905823</v>
      </c>
    </row>
    <row r="99" spans="1:9" ht="105" customHeight="1" x14ac:dyDescent="0.25">
      <c r="A99" s="75" t="s">
        <v>212</v>
      </c>
      <c r="B99" s="76"/>
      <c r="C99" s="42"/>
      <c r="D99" s="42"/>
      <c r="E99" s="42" t="s">
        <v>213</v>
      </c>
      <c r="F99" s="45"/>
      <c r="G99" s="21">
        <f>G100</f>
        <v>40.661999999999999</v>
      </c>
      <c r="H99" s="21">
        <f>H100</f>
        <v>20.331</v>
      </c>
      <c r="I99" s="20">
        <f t="shared" si="6"/>
        <v>50</v>
      </c>
    </row>
    <row r="100" spans="1:9" ht="13.5" customHeight="1" x14ac:dyDescent="0.25">
      <c r="A100" s="75" t="s">
        <v>111</v>
      </c>
      <c r="B100" s="76"/>
      <c r="C100" s="42"/>
      <c r="D100" s="42"/>
      <c r="E100" s="42"/>
      <c r="F100" s="45" t="s">
        <v>112</v>
      </c>
      <c r="G100" s="21">
        <v>40.661999999999999</v>
      </c>
      <c r="H100" s="21">
        <v>20.331</v>
      </c>
      <c r="I100" s="20"/>
    </row>
    <row r="101" spans="1:9" ht="53.25" customHeight="1" x14ac:dyDescent="0.25">
      <c r="A101" s="75" t="s">
        <v>214</v>
      </c>
      <c r="B101" s="76"/>
      <c r="C101" s="42"/>
      <c r="D101" s="42"/>
      <c r="E101" s="42" t="s">
        <v>215</v>
      </c>
      <c r="F101" s="45"/>
      <c r="G101" s="21">
        <f>G102</f>
        <v>183</v>
      </c>
      <c r="H101" s="21">
        <f>H102</f>
        <v>45.75</v>
      </c>
      <c r="I101" s="20"/>
    </row>
    <row r="102" spans="1:9" ht="15" customHeight="1" x14ac:dyDescent="0.25">
      <c r="A102" s="75" t="s">
        <v>111</v>
      </c>
      <c r="B102" s="76"/>
      <c r="C102" s="42"/>
      <c r="D102" s="42"/>
      <c r="E102" s="42"/>
      <c r="F102" s="45" t="s">
        <v>112</v>
      </c>
      <c r="G102" s="21">
        <v>183</v>
      </c>
      <c r="H102" s="21">
        <v>45.75</v>
      </c>
      <c r="I102" s="20">
        <f t="shared" ref="I102:I111" si="7">H102/G102*100</f>
        <v>25</v>
      </c>
    </row>
    <row r="103" spans="1:9" ht="15" customHeight="1" x14ac:dyDescent="0.25">
      <c r="A103" s="77" t="s">
        <v>89</v>
      </c>
      <c r="B103" s="78"/>
      <c r="C103" s="43" t="s">
        <v>132</v>
      </c>
      <c r="D103" s="43"/>
      <c r="E103" s="43"/>
      <c r="F103" s="44"/>
      <c r="G103" s="26">
        <f t="shared" ref="G103:G105" si="8">G104</f>
        <v>330.16300000000001</v>
      </c>
      <c r="H103" s="26">
        <f t="shared" ref="H103" si="9">H104</f>
        <v>0</v>
      </c>
      <c r="I103" s="22">
        <f t="shared" si="7"/>
        <v>0</v>
      </c>
    </row>
    <row r="104" spans="1:9" ht="15" customHeight="1" x14ac:dyDescent="0.25">
      <c r="A104" s="77" t="s">
        <v>90</v>
      </c>
      <c r="B104" s="78"/>
      <c r="C104" s="43"/>
      <c r="D104" s="43" t="s">
        <v>103</v>
      </c>
      <c r="E104" s="43"/>
      <c r="F104" s="44"/>
      <c r="G104" s="26">
        <f t="shared" si="8"/>
        <v>330.16300000000001</v>
      </c>
      <c r="H104" s="26">
        <f>H105</f>
        <v>0</v>
      </c>
      <c r="I104" s="22">
        <f t="shared" si="7"/>
        <v>0</v>
      </c>
    </row>
    <row r="105" spans="1:9" ht="102.75" customHeight="1" x14ac:dyDescent="0.25">
      <c r="A105" s="75" t="s">
        <v>216</v>
      </c>
      <c r="B105" s="76"/>
      <c r="C105" s="42"/>
      <c r="D105" s="42"/>
      <c r="E105" s="42" t="s">
        <v>217</v>
      </c>
      <c r="F105" s="45"/>
      <c r="G105" s="21">
        <f t="shared" si="8"/>
        <v>330.16300000000001</v>
      </c>
      <c r="H105" s="26">
        <f>H106</f>
        <v>0</v>
      </c>
      <c r="I105" s="22">
        <f t="shared" si="7"/>
        <v>0</v>
      </c>
    </row>
    <row r="106" spans="1:9" ht="15" customHeight="1" x14ac:dyDescent="0.25">
      <c r="A106" s="75" t="s">
        <v>111</v>
      </c>
      <c r="B106" s="76"/>
      <c r="C106" s="42"/>
      <c r="D106" s="42"/>
      <c r="E106" s="42"/>
      <c r="F106" s="45" t="s">
        <v>112</v>
      </c>
      <c r="G106" s="21">
        <v>330.16300000000001</v>
      </c>
      <c r="H106" s="21">
        <v>0</v>
      </c>
      <c r="I106" s="22">
        <f t="shared" si="7"/>
        <v>0</v>
      </c>
    </row>
    <row r="107" spans="1:9" ht="15" customHeight="1" x14ac:dyDescent="0.25">
      <c r="A107" s="77" t="s">
        <v>91</v>
      </c>
      <c r="B107" s="78"/>
      <c r="C107" s="43" t="s">
        <v>115</v>
      </c>
      <c r="D107" s="43"/>
      <c r="E107" s="43"/>
      <c r="F107" s="44"/>
      <c r="G107" s="26">
        <f t="shared" ref="G107:G109" si="10">G108</f>
        <v>141</v>
      </c>
      <c r="H107" s="26">
        <f t="shared" ref="H107" si="11">H108</f>
        <v>0</v>
      </c>
      <c r="I107" s="22">
        <f t="shared" si="7"/>
        <v>0</v>
      </c>
    </row>
    <row r="108" spans="1:9" ht="15" customHeight="1" x14ac:dyDescent="0.25">
      <c r="A108" s="77" t="s">
        <v>92</v>
      </c>
      <c r="B108" s="78"/>
      <c r="C108" s="43"/>
      <c r="D108" s="43" t="s">
        <v>101</v>
      </c>
      <c r="E108" s="43"/>
      <c r="F108" s="44"/>
      <c r="G108" s="26">
        <f t="shared" si="10"/>
        <v>141</v>
      </c>
      <c r="H108" s="26">
        <f>H109</f>
        <v>0</v>
      </c>
      <c r="I108" s="22">
        <f t="shared" si="7"/>
        <v>0</v>
      </c>
    </row>
    <row r="109" spans="1:9" ht="79.5" customHeight="1" x14ac:dyDescent="0.25">
      <c r="A109" s="75" t="s">
        <v>218</v>
      </c>
      <c r="B109" s="76"/>
      <c r="C109" s="42"/>
      <c r="D109" s="42"/>
      <c r="E109" s="42" t="s">
        <v>219</v>
      </c>
      <c r="F109" s="45"/>
      <c r="G109" s="21">
        <f t="shared" si="10"/>
        <v>141</v>
      </c>
      <c r="H109" s="21">
        <f>H110</f>
        <v>0</v>
      </c>
      <c r="I109" s="20">
        <f t="shared" si="7"/>
        <v>0</v>
      </c>
    </row>
    <row r="110" spans="1:9" ht="17.25" customHeight="1" x14ac:dyDescent="0.25">
      <c r="A110" s="75" t="s">
        <v>187</v>
      </c>
      <c r="B110" s="76"/>
      <c r="C110" s="42"/>
      <c r="D110" s="42"/>
      <c r="E110" s="42"/>
      <c r="F110" s="45" t="s">
        <v>188</v>
      </c>
      <c r="G110" s="21">
        <v>141</v>
      </c>
      <c r="H110" s="21">
        <v>0</v>
      </c>
      <c r="I110" s="20">
        <f t="shared" si="7"/>
        <v>0</v>
      </c>
    </row>
    <row r="111" spans="1:9" x14ac:dyDescent="0.25">
      <c r="A111" s="77" t="s">
        <v>133</v>
      </c>
      <c r="B111" s="78"/>
      <c r="C111" s="43"/>
      <c r="D111" s="43"/>
      <c r="E111" s="43"/>
      <c r="F111" s="44"/>
      <c r="G111" s="26">
        <f>G9+G41+G45+G53+G60+G85+G95+G103+G107</f>
        <v>16841.457999999999</v>
      </c>
      <c r="H111" s="26">
        <f>H9+H41+H45+H53+H60+H85+H95+H103+H107</f>
        <v>2975.0809999999992</v>
      </c>
      <c r="I111" s="20">
        <f t="shared" si="7"/>
        <v>17.665222334075821</v>
      </c>
    </row>
  </sheetData>
  <mergeCells count="110">
    <mergeCell ref="A111:B111"/>
    <mergeCell ref="A104:B104"/>
    <mergeCell ref="A107:B107"/>
    <mergeCell ref="A108:B108"/>
    <mergeCell ref="A109:B109"/>
    <mergeCell ref="A96:B96"/>
    <mergeCell ref="A97:B97"/>
    <mergeCell ref="A98:B98"/>
    <mergeCell ref="A99:B99"/>
    <mergeCell ref="A102:B102"/>
    <mergeCell ref="A103:B103"/>
    <mergeCell ref="A105:B105"/>
    <mergeCell ref="A106:B106"/>
    <mergeCell ref="A110:B110"/>
    <mergeCell ref="A83:B83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67:B67"/>
    <mergeCell ref="A70:B70"/>
    <mergeCell ref="A78:B78"/>
    <mergeCell ref="A79:B79"/>
    <mergeCell ref="A80:B80"/>
    <mergeCell ref="A81:B81"/>
    <mergeCell ref="A73:B73"/>
    <mergeCell ref="A74:B74"/>
    <mergeCell ref="A75:B75"/>
    <mergeCell ref="A76:B76"/>
    <mergeCell ref="A77:B77"/>
    <mergeCell ref="A44:B44"/>
    <mergeCell ref="A45:B45"/>
    <mergeCell ref="A46:B46"/>
    <mergeCell ref="A47:B47"/>
    <mergeCell ref="A48:B48"/>
    <mergeCell ref="A49:B49"/>
    <mergeCell ref="A36:B36"/>
    <mergeCell ref="A37:B37"/>
    <mergeCell ref="A40:B40"/>
    <mergeCell ref="A41:B41"/>
    <mergeCell ref="A42:B42"/>
    <mergeCell ref="A43:B43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G1:I1"/>
    <mergeCell ref="G4:I4"/>
    <mergeCell ref="A6:I6"/>
    <mergeCell ref="A12:B12"/>
    <mergeCell ref="A13:B13"/>
    <mergeCell ref="A14:B14"/>
    <mergeCell ref="A15:B15"/>
    <mergeCell ref="A16:B16"/>
    <mergeCell ref="A17:B17"/>
    <mergeCell ref="A8:B8"/>
    <mergeCell ref="A9:B9"/>
    <mergeCell ref="F2:I2"/>
    <mergeCell ref="F3:I3"/>
    <mergeCell ref="A10:B10"/>
    <mergeCell ref="A11:B11"/>
    <mergeCell ref="H7:I7"/>
    <mergeCell ref="A100:B100"/>
    <mergeCell ref="A101:B101"/>
    <mergeCell ref="A50:B50"/>
    <mergeCell ref="A51:B51"/>
    <mergeCell ref="A52:B52"/>
    <mergeCell ref="A53:B53"/>
    <mergeCell ref="A54:B54"/>
    <mergeCell ref="A55:B55"/>
    <mergeCell ref="A56:B56"/>
    <mergeCell ref="A57:B57"/>
    <mergeCell ref="A82:B82"/>
    <mergeCell ref="A58:B58"/>
    <mergeCell ref="A59:B59"/>
    <mergeCell ref="A65:B65"/>
    <mergeCell ref="A69:B69"/>
    <mergeCell ref="A68:B68"/>
    <mergeCell ref="A71:B71"/>
    <mergeCell ref="A72:B72"/>
    <mergeCell ref="A64:B64"/>
    <mergeCell ref="A66:B66"/>
    <mergeCell ref="A60:B60"/>
    <mergeCell ref="A61:B61"/>
    <mergeCell ref="A62:B62"/>
    <mergeCell ref="A63:B63"/>
  </mergeCells>
  <pageMargins left="0.70866141732283472" right="0.31496062992125984" top="0.55118110236220474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2014-05-27T10:21:53Z</dcterms:modified>
</cp:coreProperties>
</file>