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06" i="3" l="1"/>
  <c r="H63" i="3"/>
  <c r="G63" i="3"/>
  <c r="G53" i="3" l="1"/>
  <c r="H53" i="3"/>
  <c r="G43" i="3"/>
  <c r="H43" i="3"/>
  <c r="E22" i="2"/>
  <c r="E26" i="1" l="1"/>
  <c r="E32" i="1" s="1"/>
  <c r="F25" i="1"/>
  <c r="F30" i="1"/>
  <c r="D26" i="1" l="1"/>
  <c r="D32" i="1" s="1"/>
  <c r="E24" i="2"/>
  <c r="D24" i="2"/>
  <c r="D22" i="2"/>
  <c r="F38" i="2"/>
  <c r="E37" i="2"/>
  <c r="D37" i="2"/>
  <c r="E35" i="2"/>
  <c r="D35" i="2"/>
  <c r="E33" i="2"/>
  <c r="D33" i="2"/>
  <c r="H113" i="3"/>
  <c r="I123" i="3"/>
  <c r="H122" i="3"/>
  <c r="H121" i="3"/>
  <c r="G122" i="3"/>
  <c r="I122" i="3" s="1"/>
  <c r="G118" i="3"/>
  <c r="G119" i="3"/>
  <c r="H88" i="3"/>
  <c r="G121" i="3" l="1"/>
  <c r="I132" i="3"/>
  <c r="I129" i="3"/>
  <c r="H131" i="3"/>
  <c r="H130" i="3" s="1"/>
  <c r="H128" i="3"/>
  <c r="H127" i="3" s="1"/>
  <c r="H126" i="3" s="1"/>
  <c r="G131" i="3"/>
  <c r="I131" i="3" s="1"/>
  <c r="G128" i="3"/>
  <c r="I128" i="3" s="1"/>
  <c r="H119" i="3"/>
  <c r="H118" i="3"/>
  <c r="H116" i="3"/>
  <c r="H115" i="3" s="1"/>
  <c r="H114" i="3" s="1"/>
  <c r="G116" i="3"/>
  <c r="G115" i="3" s="1"/>
  <c r="G114" i="3" s="1"/>
  <c r="I112" i="3"/>
  <c r="H111" i="3"/>
  <c r="H110" i="3" s="1"/>
  <c r="H109" i="3" s="1"/>
  <c r="G111" i="3"/>
  <c r="G110" i="3" s="1"/>
  <c r="G109" i="3" s="1"/>
  <c r="G106" i="3"/>
  <c r="G104" i="3"/>
  <c r="H99" i="3"/>
  <c r="G99" i="3"/>
  <c r="G97" i="3"/>
  <c r="H85" i="3"/>
  <c r="I93" i="3"/>
  <c r="I91" i="3"/>
  <c r="I89" i="3"/>
  <c r="I86" i="3"/>
  <c r="H92" i="3"/>
  <c r="H90" i="3"/>
  <c r="G92" i="3"/>
  <c r="G90" i="3"/>
  <c r="G88" i="3"/>
  <c r="G85" i="3"/>
  <c r="G84" i="3" s="1"/>
  <c r="I121" i="3" l="1"/>
  <c r="G113" i="3"/>
  <c r="I113" i="3" s="1"/>
  <c r="H125" i="3"/>
  <c r="H124" i="3" s="1"/>
  <c r="G127" i="3"/>
  <c r="I127" i="3" s="1"/>
  <c r="G108" i="3"/>
  <c r="H108" i="3"/>
  <c r="G87" i="3"/>
  <c r="I90" i="3"/>
  <c r="G103" i="3"/>
  <c r="G102" i="3"/>
  <c r="I111" i="3"/>
  <c r="I110" i="3"/>
  <c r="I88" i="3"/>
  <c r="G96" i="3"/>
  <c r="G95" i="3" s="1"/>
  <c r="G83" i="3"/>
  <c r="I85" i="3"/>
  <c r="H87" i="3"/>
  <c r="I87" i="3" s="1"/>
  <c r="I92" i="3"/>
  <c r="H71" i="3" l="1"/>
  <c r="H70" i="3" s="1"/>
  <c r="H73" i="3"/>
  <c r="I72" i="3"/>
  <c r="G73" i="3"/>
  <c r="G71" i="3"/>
  <c r="G81" i="3"/>
  <c r="G79" i="3"/>
  <c r="G77" i="3"/>
  <c r="G66" i="3"/>
  <c r="G65" i="3" s="1"/>
  <c r="H62" i="3"/>
  <c r="G62" i="3"/>
  <c r="I63" i="3"/>
  <c r="I61" i="3"/>
  <c r="G60" i="3"/>
  <c r="I56" i="3"/>
  <c r="I54" i="3"/>
  <c r="H55" i="3"/>
  <c r="G55" i="3"/>
  <c r="G70" i="3" l="1"/>
  <c r="G59" i="3"/>
  <c r="G76" i="3"/>
  <c r="I73" i="3"/>
  <c r="I62" i="3"/>
  <c r="I55" i="3"/>
  <c r="G52" i="3"/>
  <c r="G51" i="3" s="1"/>
  <c r="H52" i="3"/>
  <c r="I53" i="3"/>
  <c r="H51" i="3" l="1"/>
  <c r="H50" i="3" s="1"/>
  <c r="I52" i="3"/>
  <c r="G41" i="3" l="1"/>
  <c r="G40" i="3" l="1"/>
  <c r="G39" i="3" s="1"/>
  <c r="H22" i="3"/>
  <c r="G22" i="3"/>
  <c r="E40" i="2"/>
  <c r="D40" i="2"/>
  <c r="F42" i="2"/>
  <c r="E29" i="2"/>
  <c r="D29" i="2"/>
  <c r="I116" i="3" l="1"/>
  <c r="H84" i="3"/>
  <c r="I118" i="3"/>
  <c r="I107" i="3"/>
  <c r="I105" i="3"/>
  <c r="I98" i="3"/>
  <c r="I82" i="3"/>
  <c r="I80" i="3"/>
  <c r="I78" i="3"/>
  <c r="I74" i="3"/>
  <c r="I67" i="3"/>
  <c r="I49" i="3"/>
  <c r="I48" i="3"/>
  <c r="I42" i="3"/>
  <c r="I38" i="3"/>
  <c r="I35" i="3"/>
  <c r="I33" i="3"/>
  <c r="I30" i="3"/>
  <c r="I28" i="3"/>
  <c r="I27" i="3"/>
  <c r="I26" i="3"/>
  <c r="I25" i="3"/>
  <c r="I24" i="3"/>
  <c r="I23" i="3"/>
  <c r="I20" i="3"/>
  <c r="I17" i="3"/>
  <c r="I16" i="3"/>
  <c r="H104" i="3"/>
  <c r="H97" i="3"/>
  <c r="H96" i="3" s="1"/>
  <c r="H81" i="3"/>
  <c r="H79" i="3"/>
  <c r="H77" i="3"/>
  <c r="H66" i="3"/>
  <c r="H65" i="3" s="1"/>
  <c r="H64" i="3" s="1"/>
  <c r="H60" i="3"/>
  <c r="H47" i="3"/>
  <c r="H41" i="3"/>
  <c r="H40" i="3" s="1"/>
  <c r="H37" i="3"/>
  <c r="H36" i="3" s="1"/>
  <c r="H34" i="3"/>
  <c r="H32" i="3"/>
  <c r="H29" i="3"/>
  <c r="H19" i="3"/>
  <c r="H18" i="3" s="1"/>
  <c r="H15" i="3"/>
  <c r="H14" i="3" s="1"/>
  <c r="G130" i="3"/>
  <c r="I130" i="3" s="1"/>
  <c r="G126" i="3"/>
  <c r="I126" i="3" s="1"/>
  <c r="G69" i="3"/>
  <c r="G64" i="3"/>
  <c r="G47" i="3"/>
  <c r="G46" i="3" s="1"/>
  <c r="G45" i="3" s="1"/>
  <c r="G37" i="3"/>
  <c r="G36" i="3" s="1"/>
  <c r="G13" i="3" s="1"/>
  <c r="G34" i="3"/>
  <c r="G32" i="3"/>
  <c r="G29" i="3"/>
  <c r="G19" i="3"/>
  <c r="G18" i="3" s="1"/>
  <c r="G15" i="3"/>
  <c r="G14" i="3" s="1"/>
  <c r="E15" i="2"/>
  <c r="D15" i="2"/>
  <c r="G125" i="3" l="1"/>
  <c r="I125" i="3" s="1"/>
  <c r="H102" i="3"/>
  <c r="H101" i="3" s="1"/>
  <c r="H103" i="3"/>
  <c r="I103" i="3" s="1"/>
  <c r="I115" i="3"/>
  <c r="I84" i="3"/>
  <c r="H83" i="3"/>
  <c r="I83" i="3" s="1"/>
  <c r="H59" i="3"/>
  <c r="I60" i="3"/>
  <c r="G31" i="3"/>
  <c r="H39" i="3"/>
  <c r="I40" i="3"/>
  <c r="H31" i="3"/>
  <c r="I104" i="3"/>
  <c r="I120" i="3"/>
  <c r="G101" i="3"/>
  <c r="H95" i="3"/>
  <c r="I106" i="3"/>
  <c r="G21" i="3"/>
  <c r="I114" i="3"/>
  <c r="I14" i="3"/>
  <c r="I36" i="3"/>
  <c r="I43" i="3"/>
  <c r="I64" i="3"/>
  <c r="I71" i="3"/>
  <c r="I79" i="3"/>
  <c r="I96" i="3"/>
  <c r="I117" i="3"/>
  <c r="G50" i="3"/>
  <c r="G75" i="3"/>
  <c r="G68" i="3" s="1"/>
  <c r="I18" i="3"/>
  <c r="I29" i="3"/>
  <c r="I34" i="3"/>
  <c r="I47" i="3"/>
  <c r="I81" i="3"/>
  <c r="I119" i="3"/>
  <c r="G58" i="3"/>
  <c r="I100" i="3"/>
  <c r="I97" i="3"/>
  <c r="H76" i="3"/>
  <c r="H75" i="3" s="1"/>
  <c r="I77" i="3"/>
  <c r="I65" i="3"/>
  <c r="I66" i="3"/>
  <c r="H46" i="3"/>
  <c r="I44" i="3"/>
  <c r="I41" i="3"/>
  <c r="I37" i="3"/>
  <c r="I32" i="3"/>
  <c r="H21" i="3"/>
  <c r="I22" i="3"/>
  <c r="I19" i="3"/>
  <c r="I15" i="3"/>
  <c r="G124" i="3" l="1"/>
  <c r="I124" i="3" s="1"/>
  <c r="I31" i="3"/>
  <c r="H58" i="3"/>
  <c r="I58" i="3" s="1"/>
  <c r="I59" i="3"/>
  <c r="G57" i="3"/>
  <c r="G133" i="3" s="1"/>
  <c r="I76" i="3"/>
  <c r="I75" i="3"/>
  <c r="I21" i="3"/>
  <c r="I99" i="3"/>
  <c r="I101" i="3"/>
  <c r="I102" i="3"/>
  <c r="G94" i="3"/>
  <c r="H94" i="3"/>
  <c r="I95" i="3"/>
  <c r="H69" i="3"/>
  <c r="H68" i="3" s="1"/>
  <c r="I70" i="3"/>
  <c r="H45" i="3"/>
  <c r="I45" i="3" s="1"/>
  <c r="I46" i="3"/>
  <c r="H13" i="3"/>
  <c r="I39" i="3"/>
  <c r="I13" i="3" l="1"/>
  <c r="H57" i="3"/>
  <c r="I57" i="3" s="1"/>
  <c r="I94" i="3"/>
  <c r="I108" i="3"/>
  <c r="I69" i="3"/>
  <c r="I68" i="3"/>
  <c r="I51" i="3"/>
  <c r="H133" i="3" l="1"/>
  <c r="I133" i="3" s="1"/>
  <c r="I50" i="3"/>
  <c r="F31" i="1" l="1"/>
  <c r="E26" i="2" l="1"/>
  <c r="F41" i="2"/>
  <c r="F40" i="2"/>
  <c r="F39" i="2"/>
  <c r="F37" i="2"/>
  <c r="F36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20" i="2"/>
  <c r="F19" i="2"/>
  <c r="F18" i="2"/>
  <c r="F17" i="2"/>
  <c r="F16" i="2"/>
  <c r="E43" i="2" l="1"/>
  <c r="F29" i="1" l="1"/>
  <c r="F28" i="1"/>
  <c r="F27" i="1"/>
  <c r="F24" i="1"/>
  <c r="F23" i="1"/>
  <c r="F22" i="1"/>
  <c r="F21" i="1"/>
  <c r="F20" i="1"/>
  <c r="F19" i="1"/>
  <c r="F18" i="1"/>
  <c r="F15" i="2" l="1"/>
  <c r="D26" i="2" l="1"/>
  <c r="F26" i="2" s="1"/>
  <c r="F29" i="2" l="1"/>
  <c r="D43" i="2" l="1"/>
  <c r="F43" i="2" s="1"/>
  <c r="F26" i="1" l="1"/>
  <c r="F32" i="1"/>
</calcChain>
</file>

<file path=xl/sharedStrings.xml><?xml version="1.0" encoding="utf-8"?>
<sst xmlns="http://schemas.openxmlformats.org/spreadsheetml/2006/main" count="372" uniqueCount="253">
  <si>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</si>
  <si>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</si>
  <si>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</si>
  <si>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</si>
  <si>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</si>
  <si>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>Налог на доходы физических лиц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</si>
  <si>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</si>
  <si>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</si>
  <si>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</si>
  <si>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315 1 11 09045 10 0000 120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</si>
  <si>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</si>
  <si>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</si>
  <si>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</si>
  <si>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</si>
  <si>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</si>
  <si>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</si>
  <si>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</si>
  <si>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</si>
  <si>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</si>
  <si>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</si>
  <si>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</si>
  <si>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</si>
  <si>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</si>
  <si>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</si>
  <si>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</si>
  <si>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</si>
  <si>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</si>
  <si>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</si>
  <si>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</si>
  <si>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</si>
  <si>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</si>
  <si>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</si>
  <si>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</si>
  <si>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</si>
  <si>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</si>
  <si>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</si>
  <si>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</si>
  <si>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</si>
  <si>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</si>
  <si>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</si>
  <si>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</si>
  <si>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</si>
  <si>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</si>
  <si>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</si>
  <si>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</si>
  <si>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</si>
  <si>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</si>
  <si>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</si>
  <si>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</si>
  <si>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</si>
  <si>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</si>
  <si>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</si>
  <si>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</si>
  <si>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</si>
  <si>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</si>
  <si>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</si>
  <si>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</si>
  <si>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</si>
  <si>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</si>
  <si>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</si>
  <si>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</si>
  <si>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</si>
  <si>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</si>
  <si>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</si>
  <si>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</si>
  <si>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</si>
  <si>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</si>
  <si>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</si>
  <si>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</si>
  <si>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</si>
  <si>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</si>
  <si>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</si>
  <si>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</si>
  <si>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</si>
  <si>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</si>
  <si>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</si>
  <si>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</si>
  <si>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</si>
  <si>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</si>
  <si>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</si>
  <si>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</si>
  <si>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</si>
  <si>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</si>
  <si>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</si>
  <si>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</si>
  <si>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</si>
  <si>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</si>
  <si>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</si>
  <si>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</si>
  <si>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</si>
  <si>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</si>
  <si>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</si>
  <si>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</t>
  </si>
  <si>
    <t>05</t>
  </si>
  <si>
    <t>07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</si>
  <si>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</si>
  <si>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</si>
  <si>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</si>
  <si>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</si>
  <si>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</si>
  <si>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</si>
  <si>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от  24.04.2013г. № 202</t>
  </si>
  <si>
    <t>Приложение № 1</t>
  </si>
  <si>
    <t>от  _______.2013г. № ___</t>
  </si>
  <si>
    <t>Приложение № 2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</si>
  <si>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</si>
  <si>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</si>
  <si>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</si>
  <si>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</si>
  <si>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</si>
  <si>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</si>
  <si>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</si>
  <si>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</si>
  <si>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</si>
  <si>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</si>
  <si>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</si>
  <si>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</si>
  <si>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</si>
  <si>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руб.</t>
  </si>
  <si>
    <t>от 24.12.2014г. № 290</t>
  </si>
  <si>
    <t>Итого налоговые и неналоговые доходы</t>
  </si>
  <si>
    <t>11 01</t>
  </si>
  <si>
    <t>Физическая культура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</si>
  <si>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</si>
  <si>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Иные выплаты населению</t>
  </si>
  <si>
    <t>360</t>
  </si>
  <si>
    <t>853</t>
  </si>
  <si>
    <t>Уплата иных платежей</t>
  </si>
  <si>
    <t>Факт</t>
  </si>
  <si>
    <t>% исполнения</t>
  </si>
  <si>
    <t>182 1 06 06000 00 0000 110</t>
  </si>
  <si>
    <t>182 1 06 01030 10 0000 110</t>
  </si>
  <si>
    <t>Акцизы по подакцизным товарам (продукции), производимым на территории Российской Федерации</t>
  </si>
  <si>
    <t>Прочие субсидии бюджетам поселений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</si>
  <si>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</si>
  <si>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</si>
  <si>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</si>
  <si>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50 1 00 20490</t>
  </si>
  <si>
    <t>50 1 00 20510</t>
  </si>
  <si>
    <t>50 1 00 20500</t>
  </si>
  <si>
    <t>50 1 00 20520</t>
  </si>
  <si>
    <t>50 2 00 20540</t>
  </si>
  <si>
    <t>50 1 00 51180</t>
  </si>
  <si>
    <t xml:space="preserve">Мероприятия по землеустройству и землепользованию </t>
  </si>
  <si>
    <t>07 0 00 00000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</si>
  <si>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</si>
  <si>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</si>
  <si>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</si>
  <si>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</si>
  <si>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>Обеспечение мероприятий по капитальному ремонту,модернизации и содержанию бань</t>
  </si>
  <si>
    <t>50 1 00 20530</t>
  </si>
  <si>
    <t xml:space="preserve"> Мероприятия по обеспечению отдыха, оздоровления и занятости детей, молодёжи и подростков</t>
  </si>
  <si>
    <t>10 0 00 00000</t>
  </si>
  <si>
    <t>Массовый спорт</t>
  </si>
  <si>
    <t>Взносы на формирование фонда капитального ремонта помещений, находящихся в муниципальной собственности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</si>
  <si>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</si>
  <si>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11 1 00 S1970</t>
  </si>
  <si>
    <t>130 2 02 15001 10 0000 151</t>
  </si>
  <si>
    <t>Дотации бюджетам поселений на  выравнивание уровня бюджетной обеспеченности</t>
  </si>
  <si>
    <t>315 2 02 35118 10 0000 151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</si>
  <si>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</si>
  <si>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315 2 02 20041 10 0000 151</t>
  </si>
  <si>
    <t>315 2 02 29999 10 0000 151</t>
  </si>
  <si>
    <t xml:space="preserve">182 1 01 02010 01 0000 110 </t>
  </si>
  <si>
    <t>Земельный налог</t>
  </si>
  <si>
    <t>000 1 03 02000 01 0000 110</t>
  </si>
  <si>
    <t>315 1 08 04000 01 0000 110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</si>
  <si>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</si>
  <si>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</si>
  <si>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</si>
  <si>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</si>
  <si>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11 02</t>
  </si>
  <si>
    <t>50 1 00 20540</t>
  </si>
  <si>
    <t>50 1 00 20550</t>
  </si>
  <si>
    <t>Муниципальная  программа "Эффективная власть в Судоверфском сельском поселении Рыбинского муниципального района"</t>
  </si>
  <si>
    <t>17 0 00 00000</t>
  </si>
  <si>
    <t>Обучение сотрудников органов местного самоуправления</t>
  </si>
  <si>
    <t>17 1 00 20650</t>
  </si>
  <si>
    <t>Развитие материально-технической базы</t>
  </si>
  <si>
    <t>17 1 00 20060</t>
  </si>
  <si>
    <t>Муниципальная  программа  «Защита населения и территории Судоверфского сельского поселения Рыбинского муниципального района от чрезвычайных  ситуаций, обеспечение пожарной безопасности  и безопасности людей на водных объектах»</t>
  </si>
  <si>
    <t>09 0 00 00000</t>
  </si>
  <si>
    <t xml:space="preserve">Обеспечение пожарной безопасности </t>
  </si>
  <si>
    <t>09 1 00 20310</t>
  </si>
  <si>
    <t>Обеспечение защиты населения и территорий от чрезвычайных ситуаций</t>
  </si>
  <si>
    <t>09 1 00 20781</t>
  </si>
  <si>
    <t>Муниципальная программа "Развитие дорожного хозяйства в Судоверфском сельском поселении Рыбинского муниципального района"</t>
  </si>
  <si>
    <t xml:space="preserve">Мероприятия в области дорожного хозяйства за счёт средств бюджета поселения </t>
  </si>
  <si>
    <t>07 1 00 20280</t>
  </si>
  <si>
    <t>07 1 00 S2440</t>
  </si>
  <si>
    <t xml:space="preserve">Мероприятия по финансированию дорожного хозяйства </t>
  </si>
  <si>
    <t>Муниципальная  программа  «Создание условий для эффективного использования земель сельскохозяйственного назначения в Судоверфском сельском поселении Рыбинского муниципального района»</t>
  </si>
  <si>
    <t>15 0 00 00000</t>
  </si>
  <si>
    <t>15 1 00 20400</t>
  </si>
  <si>
    <t>Муниципальная  программа "Благоустройство Судоверфского сельского  поселения "Рыбинского муниципального района"</t>
  </si>
  <si>
    <t>19 0 00 00000</t>
  </si>
  <si>
    <t>19 1 00 20010</t>
  </si>
  <si>
    <t>19 1 00 20020</t>
  </si>
  <si>
    <t>19 1 00 20030</t>
  </si>
  <si>
    <t>Муниципальная  программа "Обеспечение качественными жилищно-коммунальными услугами населения Судоверфского сельского поселения Рыбинского муниципального района"</t>
  </si>
  <si>
    <t>06 0 00 00000</t>
  </si>
  <si>
    <t>06 2 00 20250</t>
  </si>
  <si>
    <t>Мероприятия по газификации индивидуального  жилищного фонда и многоквартирных муниципальных жилых домов</t>
  </si>
  <si>
    <t>06 2 00 20630</t>
  </si>
  <si>
    <t>Муниципальная  программа  "Экономическое развитие в Судоверфском сельском поселении Рыбинского  муниципального района"</t>
  </si>
  <si>
    <t>12 0 00 00000</t>
  </si>
  <si>
    <t>12 2 00 20590</t>
  </si>
  <si>
    <t>Субсидии юридическим лицам (кроме некоммерческих организаций,) индивидуальным предпринимателям, физическим лицам  - производителям товаролв, работ, услуг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услуг.</t>
  </si>
  <si>
    <t>814</t>
  </si>
  <si>
    <t>Муниципальная  программа "Управление муниципальным имуществом Судоверфского сельского поселения Рыбинского муниципального района"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</si>
  <si>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</si>
  <si>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</si>
  <si>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18 1 00 20770</t>
  </si>
  <si>
    <t>18 1 00 20430</t>
  </si>
  <si>
    <t>Муниципальная  программа "Молодёжная политика в Судоверфском сельском поселениии Рыбинского муниципального района"</t>
  </si>
  <si>
    <t>02 0 00 00000</t>
  </si>
  <si>
    <t>02 1 00 20070</t>
  </si>
  <si>
    <t>02 1 00 20140</t>
  </si>
  <si>
    <t>Муниципальная программа "Развитие культуры и туризма в Судоверфском сельском поселении Рыбинского муниципального района"</t>
  </si>
  <si>
    <t xml:space="preserve">Мероприятия в сфере культуры </t>
  </si>
  <si>
    <t>10 1 00 20340</t>
  </si>
  <si>
    <t>Межбюджетные трансферты бюджету района из бюджета поселения на обеспечение населения услугами в области культуры</t>
  </si>
  <si>
    <t>10 1 00 20350</t>
  </si>
  <si>
    <t>Пенсионное обеспечение</t>
  </si>
  <si>
    <t>Муниципальная программа "Социальная поддержка населения в Судоверфском сельском поселении Рыбинского муниципального района"</t>
  </si>
  <si>
    <t>03 0 00 00000</t>
  </si>
  <si>
    <t>Доплаты к пенсиям муниципальных служащих за счёт средств местного бюджета</t>
  </si>
  <si>
    <t>03 1 00 20080</t>
  </si>
  <si>
    <t>Иные пенсии, социальные доплаты к пенсиям</t>
  </si>
  <si>
    <t>312</t>
  </si>
  <si>
    <t>Муниципальная программа "Обеспечение доступным и комфортным жильём населения Судоверфского сельского поселения Рыбинского муниципального района"</t>
  </si>
  <si>
    <t>05 0 00 00000</t>
  </si>
  <si>
    <t xml:space="preserve"> Мероприятия по оказанию государственной поддержки молодым семьям в улучшении жилищных условий </t>
  </si>
  <si>
    <t>05 2 00 00000</t>
  </si>
  <si>
    <t>Межбюджетные трансферты бюджету района из бюджета поселения  на поддержку молодых семей в приобретении  (строительстве) жилья  за счёт средств бюджета поселения</t>
  </si>
  <si>
    <t xml:space="preserve">Развитие физкультуры и спорта в поселении  </t>
  </si>
  <si>
    <t>11 1 00 00000</t>
  </si>
  <si>
    <t>Организация и проведение физкультурных и спортивно-массовых мероприятий</t>
  </si>
  <si>
    <t>11 1 00 20340</t>
  </si>
  <si>
    <t>Муниципальная  программа "Развитие физической культуры и спорта в  Судоверфскомо сельском поселении Рыбинского муниципального района"</t>
  </si>
  <si>
    <t>11 0 00 00000</t>
  </si>
  <si>
    <t xml:space="preserve"> Развитие сети плоскостных спортивных сооружений </t>
  </si>
  <si>
    <t>05 2 00 L0200</t>
  </si>
  <si>
    <t>Непрограммные расходы органов местного самоуправления, не предусмотренные иными целевыми тстьями расходов бюджета, по соответствующим направлениям расходов</t>
  </si>
  <si>
    <t>05 2 00 20540</t>
  </si>
  <si>
    <t>Резервный фонд местной администрации</t>
  </si>
  <si>
    <t>10 01</t>
  </si>
  <si>
    <t>315 2 02 20051 10 0000 151</t>
  </si>
  <si>
    <t xml:space="preserve">Субсидии бюджетам сельских поселений на реализацию федеральных целевых программ </t>
  </si>
  <si>
    <t xml:space="preserve">Исполнение бюджета Судоверфского сельского поселения за 9 месяцев 2017 года по расходам по функциональной  классификации расходов бюджетов                    Российской Федерации  </t>
  </si>
  <si>
    <t xml:space="preserve">Исполнение бюджета Судоверфского сельского поселения по доходам за 9 месяцев 2017 года в соответствии с  классификацией доходов бюджетов Российской Федерации </t>
  </si>
  <si>
    <t>Исполнение бюджета Судоверфского сельского поселения за 9 месяцев  2017 года по расходам по разделам, подразделам, целевым статьям расходов, видам расходов функциональной классификации расходов Российской Федерации</t>
  </si>
  <si>
    <t>от 15.11.2017г.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</si>
</sst>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" fontId="2" fillId="0" borderId="1" xfId="0" applyNumberFormat="1" applyFont="1" applyBorder="1"/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/>
    <xf numFmtId="0" fontId="1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2" fillId="0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/>
    <xf numFmtId="1" fontId="2" fillId="0" borderId="1" xfId="0" applyNumberFormat="1" applyFont="1" applyFill="1" applyBorder="1"/>
    <xf numFmtId="0" fontId="0" fillId="0" borderId="0" xfId="0" applyFill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0" xfId="0" applyAlignment="1"/>
    <xf numFmtId="0" fontId="5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16" fillId="0" borderId="0" xfId="0" applyFont="1" applyAlignment="1"/>
    <xf numFmtId="0" fontId="16" fillId="0" border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C11" sqref="C11:F11"/>
    </sheetView>
  </sheetViews>
  <sheetFormatPr defaultRowHeight="15" x14ac:dyDescent="0.25"/>
  <cols>
    <col min="1" max="1" width="25.5703125" customWidth="1"/>
    <col min="2" max="2" width="11.85546875" hidden="1" customWidth="1"/>
    <col min="3" max="3" width="30.85546875" customWidth="1"/>
    <col min="4" max="5" width="12.85546875" customWidth="1"/>
    <col min="6" max="6" width="8.85546875" customWidth="1"/>
    <col min="7" max="7" width="9.140625" customWidth="1"/>
    <col min="8" max="8" width="11.140625" customWidth="1"/>
  </cols>
  <sheetData>
    <row r="1" spans="1:10" ht="0.75" customHeight="1" x14ac:dyDescent="0.25">
      <c r="A1" s="82"/>
      <c r="B1" s="83"/>
      <c r="C1" s="83"/>
      <c r="D1" s="83"/>
      <c r="E1" s="3"/>
      <c r="F1" s="3"/>
      <c r="G1" s="3"/>
      <c r="H1" s="3"/>
    </row>
    <row r="2" spans="1:10" hidden="1" x14ac:dyDescent="0.25">
      <c r="A2" s="82"/>
      <c r="B2" s="83"/>
      <c r="C2" s="83"/>
      <c r="D2" s="83"/>
      <c r="E2" s="1"/>
      <c r="F2" s="1"/>
      <c r="G2" s="1"/>
      <c r="H2" s="1"/>
    </row>
    <row r="3" spans="1:10" ht="13.5" hidden="1" customHeight="1" x14ac:dyDescent="0.25">
      <c r="A3" s="82"/>
      <c r="B3" s="83"/>
      <c r="C3" s="83"/>
      <c r="D3" s="83"/>
      <c r="H3" s="2"/>
    </row>
    <row r="4" spans="1:10" hidden="1" x14ac:dyDescent="0.25">
      <c r="A4" s="82"/>
      <c r="B4" s="83"/>
      <c r="C4" s="83"/>
      <c r="D4" s="83"/>
    </row>
    <row r="5" spans="1:10" hidden="1" x14ac:dyDescent="0.25">
      <c r="D5" s="19"/>
    </row>
    <row r="6" spans="1:10" hidden="1" x14ac:dyDescent="0.25">
      <c r="A6" s="82"/>
      <c r="B6" s="83"/>
      <c r="C6" s="83"/>
      <c r="D6" s="83"/>
    </row>
    <row r="7" spans="1:10" hidden="1" x14ac:dyDescent="0.25">
      <c r="A7" s="50"/>
      <c r="B7" s="51"/>
      <c r="C7" s="51"/>
      <c r="D7" s="50"/>
      <c r="E7" s="51"/>
      <c r="F7" s="51"/>
      <c r="G7" s="51"/>
      <c r="H7" s="51"/>
      <c r="I7" s="51"/>
      <c r="J7" s="51"/>
    </row>
    <row r="8" spans="1:10" x14ac:dyDescent="0.25">
      <c r="A8" s="51"/>
      <c r="B8" s="50" t="s">
        <v>102</v>
      </c>
      <c r="C8" s="51"/>
      <c r="D8" s="82" t="s">
        <v>102</v>
      </c>
      <c r="E8" s="83"/>
      <c r="F8" s="83"/>
      <c r="G8" s="51"/>
      <c r="H8" s="51"/>
      <c r="I8" s="51"/>
      <c r="J8" s="51"/>
    </row>
    <row r="9" spans="1:10" x14ac:dyDescent="0.25">
      <c r="A9" s="51"/>
      <c r="B9" s="52" t="s">
        <v>0</v>
      </c>
      <c r="C9" s="84" t="s">
        <v>0</v>
      </c>
      <c r="D9" s="83"/>
      <c r="E9" s="83"/>
      <c r="F9" s="83"/>
      <c r="G9" s="51"/>
      <c r="H9" s="51"/>
      <c r="I9" s="51"/>
      <c r="J9" s="51"/>
    </row>
    <row r="10" spans="1:10" x14ac:dyDescent="0.25">
      <c r="A10" s="51"/>
      <c r="B10" s="50" t="s">
        <v>1</v>
      </c>
      <c r="C10" s="82" t="s">
        <v>1</v>
      </c>
      <c r="D10" s="83"/>
      <c r="E10" s="83"/>
      <c r="F10" s="83"/>
      <c r="G10" s="51"/>
      <c r="H10" s="51"/>
      <c r="I10" s="51"/>
      <c r="J10" s="51"/>
    </row>
    <row r="11" spans="1:10" ht="17.25" customHeight="1" x14ac:dyDescent="0.25">
      <c r="A11" s="51"/>
      <c r="B11" s="50" t="s">
        <v>119</v>
      </c>
      <c r="C11" s="120" t="s">
        <v>252</v>
      </c>
      <c r="D11" s="121"/>
      <c r="E11" s="121"/>
      <c r="F11" s="121"/>
    </row>
    <row r="12" spans="1:10" ht="18.75" hidden="1" x14ac:dyDescent="0.25">
      <c r="A12" s="89"/>
      <c r="B12" s="90"/>
      <c r="C12" s="90"/>
      <c r="D12" s="90"/>
    </row>
    <row r="13" spans="1:10" ht="18.75" x14ac:dyDescent="0.25">
      <c r="A13" s="53"/>
      <c r="B13" s="54"/>
      <c r="C13" s="54"/>
      <c r="D13" s="54"/>
    </row>
    <row r="14" spans="1:10" ht="0.75" customHeight="1" x14ac:dyDescent="0.25"/>
    <row r="15" spans="1:10" ht="32.25" customHeight="1" x14ac:dyDescent="0.25">
      <c r="A15" s="85" t="s">
        <v>250</v>
      </c>
      <c r="B15" s="85"/>
      <c r="C15" s="85"/>
      <c r="D15" s="85"/>
      <c r="E15" s="85"/>
      <c r="F15" s="85"/>
    </row>
    <row r="16" spans="1:10" x14ac:dyDescent="0.25">
      <c r="F16" s="32" t="s">
        <v>118</v>
      </c>
    </row>
    <row r="17" spans="1:6" ht="69" customHeight="1" x14ac:dyDescent="0.25">
      <c r="A17" s="86" t="s">
        <v>2</v>
      </c>
      <c r="B17" s="87"/>
      <c r="C17" s="5" t="s">
        <v>3</v>
      </c>
      <c r="D17" s="6" t="s">
        <v>4</v>
      </c>
      <c r="E17" s="6" t="s">
        <v>128</v>
      </c>
      <c r="F17" s="6" t="s">
        <v>129</v>
      </c>
    </row>
    <row r="18" spans="1:6" ht="16.5" customHeight="1" x14ac:dyDescent="0.25">
      <c r="A18" s="88" t="s">
        <v>163</v>
      </c>
      <c r="B18" s="81"/>
      <c r="C18" s="8" t="s">
        <v>5</v>
      </c>
      <c r="D18" s="40">
        <v>796000</v>
      </c>
      <c r="E18" s="41">
        <v>489705.02</v>
      </c>
      <c r="F18" s="55">
        <f>E18/D18*100</f>
        <v>61.520731155778897</v>
      </c>
    </row>
    <row r="19" spans="1:6" ht="16.5" customHeight="1" x14ac:dyDescent="0.25">
      <c r="A19" s="80" t="s">
        <v>131</v>
      </c>
      <c r="B19" s="81"/>
      <c r="C19" s="8" t="s">
        <v>6</v>
      </c>
      <c r="D19" s="41">
        <v>620000</v>
      </c>
      <c r="E19" s="41">
        <v>53253.17</v>
      </c>
      <c r="F19" s="55">
        <f t="shared" ref="F19:F32" si="0">E19/D19*100</f>
        <v>8.5892209677419356</v>
      </c>
    </row>
    <row r="20" spans="1:6" ht="18.75" customHeight="1" x14ac:dyDescent="0.25">
      <c r="A20" s="80" t="s">
        <v>130</v>
      </c>
      <c r="B20" s="81"/>
      <c r="C20" s="8" t="s">
        <v>164</v>
      </c>
      <c r="D20" s="41">
        <v>3446000</v>
      </c>
      <c r="E20" s="41">
        <v>2247327.86</v>
      </c>
      <c r="F20" s="55">
        <f t="shared" si="0"/>
        <v>65.215550203134072</v>
      </c>
    </row>
    <row r="21" spans="1:6" ht="43.5" customHeight="1" x14ac:dyDescent="0.25">
      <c r="A21" s="65" t="s">
        <v>165</v>
      </c>
      <c r="B21" s="66"/>
      <c r="C21" s="8" t="s">
        <v>132</v>
      </c>
      <c r="D21" s="41">
        <v>1557288.83</v>
      </c>
      <c r="E21" s="41">
        <v>1175049.93</v>
      </c>
      <c r="F21" s="55">
        <f t="shared" si="0"/>
        <v>75.454848667989211</v>
      </c>
    </row>
    <row r="22" spans="1:6" ht="105" customHeight="1" x14ac:dyDescent="0.25">
      <c r="A22" s="80" t="s">
        <v>166</v>
      </c>
      <c r="B22" s="81"/>
      <c r="C22" s="8" t="s">
        <v>7</v>
      </c>
      <c r="D22" s="41">
        <v>20000</v>
      </c>
      <c r="E22" s="41">
        <v>14000</v>
      </c>
      <c r="F22" s="55">
        <f t="shared" si="0"/>
        <v>70</v>
      </c>
    </row>
    <row r="23" spans="1:6" ht="92.25" customHeight="1" x14ac:dyDescent="0.25">
      <c r="A23" s="80" t="s">
        <v>8</v>
      </c>
      <c r="B23" s="81"/>
      <c r="C23" s="7" t="s">
        <v>167</v>
      </c>
      <c r="D23" s="41">
        <v>472640</v>
      </c>
      <c r="E23" s="41">
        <v>232696.52</v>
      </c>
      <c r="F23" s="55">
        <f t="shared" si="0"/>
        <v>49.233353080568719</v>
      </c>
    </row>
    <row r="24" spans="1:6" ht="114.75" x14ac:dyDescent="0.25">
      <c r="A24" s="80" t="s">
        <v>9</v>
      </c>
      <c r="B24" s="81"/>
      <c r="C24" s="7" t="s">
        <v>168</v>
      </c>
      <c r="D24" s="41">
        <v>900000</v>
      </c>
      <c r="E24" s="41">
        <v>266501.65999999997</v>
      </c>
      <c r="F24" s="55">
        <f t="shared" si="0"/>
        <v>29.61129555555555</v>
      </c>
    </row>
    <row r="25" spans="1:6" ht="28.5" customHeight="1" x14ac:dyDescent="0.25">
      <c r="A25" s="80" t="s">
        <v>169</v>
      </c>
      <c r="B25" s="81"/>
      <c r="C25" s="8" t="s">
        <v>170</v>
      </c>
      <c r="D25" s="41">
        <v>50448.54</v>
      </c>
      <c r="E25" s="41">
        <v>50448.54</v>
      </c>
      <c r="F25" s="55">
        <f t="shared" si="0"/>
        <v>100</v>
      </c>
    </row>
    <row r="26" spans="1:6" ht="16.5" customHeight="1" x14ac:dyDescent="0.25">
      <c r="A26" s="80"/>
      <c r="B26" s="81"/>
      <c r="C26" s="9" t="s">
        <v>120</v>
      </c>
      <c r="D26" s="42">
        <f>SUM(D18:D25)</f>
        <v>7862377.3700000001</v>
      </c>
      <c r="E26" s="42">
        <f>SUM(E18:E25)</f>
        <v>4528982.6999999993</v>
      </c>
      <c r="F26" s="55">
        <f t="shared" si="0"/>
        <v>57.603222115501175</v>
      </c>
    </row>
    <row r="27" spans="1:6" ht="39.75" customHeight="1" x14ac:dyDescent="0.25">
      <c r="A27" s="80" t="s">
        <v>157</v>
      </c>
      <c r="B27" s="81"/>
      <c r="C27" s="8" t="s">
        <v>158</v>
      </c>
      <c r="D27" s="41">
        <v>7642000</v>
      </c>
      <c r="E27" s="41">
        <v>5731501</v>
      </c>
      <c r="F27" s="55">
        <f t="shared" si="0"/>
        <v>75.000013085579681</v>
      </c>
    </row>
    <row r="28" spans="1:6" ht="63.75" x14ac:dyDescent="0.25">
      <c r="A28" s="80" t="s">
        <v>159</v>
      </c>
      <c r="B28" s="81"/>
      <c r="C28" s="8" t="s">
        <v>160</v>
      </c>
      <c r="D28" s="41">
        <v>180550</v>
      </c>
      <c r="E28" s="41">
        <v>135412.5</v>
      </c>
      <c r="F28" s="55">
        <f t="shared" si="0"/>
        <v>75</v>
      </c>
    </row>
    <row r="29" spans="1:6" ht="102" x14ac:dyDescent="0.25">
      <c r="A29" s="45" t="s">
        <v>161</v>
      </c>
      <c r="B29" s="46"/>
      <c r="C29" s="47" t="s">
        <v>123</v>
      </c>
      <c r="D29" s="48">
        <v>2431189</v>
      </c>
      <c r="E29" s="41">
        <v>495796.95</v>
      </c>
      <c r="F29" s="55">
        <f t="shared" si="0"/>
        <v>20.393188271253283</v>
      </c>
    </row>
    <row r="30" spans="1:6" ht="38.25" x14ac:dyDescent="0.25">
      <c r="A30" s="72" t="s">
        <v>247</v>
      </c>
      <c r="B30" s="73"/>
      <c r="C30" s="47" t="s">
        <v>248</v>
      </c>
      <c r="D30" s="48">
        <v>486577</v>
      </c>
      <c r="E30" s="41">
        <v>0</v>
      </c>
      <c r="F30" s="55">
        <f t="shared" ref="F30" si="1">E30/D30*100</f>
        <v>0</v>
      </c>
    </row>
    <row r="31" spans="1:6" ht="25.5" x14ac:dyDescent="0.25">
      <c r="A31" s="57" t="s">
        <v>162</v>
      </c>
      <c r="B31" s="56"/>
      <c r="C31" s="8" t="s">
        <v>133</v>
      </c>
      <c r="D31" s="41">
        <v>1969500</v>
      </c>
      <c r="E31" s="41">
        <v>1969500</v>
      </c>
      <c r="F31" s="55">
        <f t="shared" si="0"/>
        <v>100</v>
      </c>
    </row>
    <row r="32" spans="1:6" x14ac:dyDescent="0.25">
      <c r="A32" s="91"/>
      <c r="B32" s="92"/>
      <c r="C32" s="10" t="s">
        <v>10</v>
      </c>
      <c r="D32" s="42">
        <f>D26+D27+D28+D29+D30+D31</f>
        <v>20572193.370000001</v>
      </c>
      <c r="E32" s="42">
        <f>E26+E27+E28+E29+E30+E31</f>
        <v>12861193.149999999</v>
      </c>
      <c r="F32" s="55">
        <f t="shared" si="0"/>
        <v>62.517364671261589</v>
      </c>
    </row>
    <row r="33" spans="1:4" ht="15.75" x14ac:dyDescent="0.25">
      <c r="A33" s="4"/>
      <c r="B33" s="4"/>
      <c r="C33" s="4"/>
      <c r="D33" s="4"/>
    </row>
  </sheetData>
  <mergeCells count="23">
    <mergeCell ref="A20:B20"/>
    <mergeCell ref="A25:B25"/>
    <mergeCell ref="A32:B32"/>
    <mergeCell ref="A24:B24"/>
    <mergeCell ref="A26:B26"/>
    <mergeCell ref="A27:B27"/>
    <mergeCell ref="A28:B28"/>
    <mergeCell ref="A22:B22"/>
    <mergeCell ref="A23:B23"/>
    <mergeCell ref="A1:D1"/>
    <mergeCell ref="A6:D6"/>
    <mergeCell ref="A12:D12"/>
    <mergeCell ref="A2:D2"/>
    <mergeCell ref="A3:D3"/>
    <mergeCell ref="A4:D4"/>
    <mergeCell ref="A19:B19"/>
    <mergeCell ref="D8:F8"/>
    <mergeCell ref="C9:F9"/>
    <mergeCell ref="C10:F10"/>
    <mergeCell ref="C11:F11"/>
    <mergeCell ref="A15:F15"/>
    <mergeCell ref="A17:B17"/>
    <mergeCell ref="A18:B18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workbookViewId="0">
      <selection activeCell="D10" sqref="D10:F10"/>
    </sheetView>
  </sheetViews>
  <sheetFormatPr defaultRowHeight="15" x14ac:dyDescent="0.25"/>
  <cols>
    <col min="1" max="1" width="7.5703125" customWidth="1"/>
    <col min="2" max="2" width="9.140625" hidden="1" customWidth="1"/>
    <col min="3" max="3" width="47" customWidth="1"/>
    <col min="4" max="4" width="15.28515625" customWidth="1"/>
    <col min="5" max="5" width="13.5703125" customWidth="1"/>
    <col min="6" max="6" width="8.28515625" customWidth="1"/>
  </cols>
  <sheetData>
    <row r="1" spans="1:6" ht="12.75" hidden="1" customHeight="1" x14ac:dyDescent="0.25">
      <c r="A1" s="82"/>
      <c r="B1" s="83"/>
      <c r="C1" s="83"/>
      <c r="D1" s="83"/>
    </row>
    <row r="2" spans="1:6" hidden="1" x14ac:dyDescent="0.25">
      <c r="A2" s="82"/>
      <c r="B2" s="83"/>
      <c r="C2" s="83"/>
      <c r="D2" s="83"/>
    </row>
    <row r="3" spans="1:6" hidden="1" x14ac:dyDescent="0.25">
      <c r="A3" s="82"/>
      <c r="B3" s="83"/>
      <c r="C3" s="83"/>
      <c r="D3" s="83"/>
    </row>
    <row r="4" spans="1:6" hidden="1" x14ac:dyDescent="0.25">
      <c r="A4" s="82"/>
      <c r="B4" s="83"/>
      <c r="C4" s="83"/>
      <c r="D4" s="83"/>
    </row>
    <row r="5" spans="1:6" hidden="1" x14ac:dyDescent="0.25">
      <c r="D5" s="19"/>
    </row>
    <row r="6" spans="1:6" hidden="1" x14ac:dyDescent="0.25">
      <c r="A6" s="82"/>
      <c r="B6" s="83"/>
      <c r="C6" s="83"/>
      <c r="D6" s="83"/>
    </row>
    <row r="7" spans="1:6" x14ac:dyDescent="0.25">
      <c r="A7" s="34"/>
      <c r="B7" s="33" t="s">
        <v>102</v>
      </c>
      <c r="C7" s="34"/>
      <c r="D7" s="82" t="s">
        <v>104</v>
      </c>
      <c r="E7" s="93"/>
      <c r="F7" s="93"/>
    </row>
    <row r="8" spans="1:6" x14ac:dyDescent="0.25">
      <c r="A8" s="34"/>
      <c r="B8" s="35" t="s">
        <v>0</v>
      </c>
      <c r="C8" s="34"/>
      <c r="D8" s="84" t="s">
        <v>0</v>
      </c>
      <c r="E8" s="93"/>
      <c r="F8" s="93"/>
    </row>
    <row r="9" spans="1:6" x14ac:dyDescent="0.25">
      <c r="A9" s="34"/>
      <c r="B9" s="33" t="s">
        <v>1</v>
      </c>
      <c r="C9" s="34"/>
      <c r="D9" s="82" t="s">
        <v>1</v>
      </c>
      <c r="E9" s="93"/>
      <c r="F9" s="93"/>
    </row>
    <row r="10" spans="1:6" x14ac:dyDescent="0.25">
      <c r="A10" s="34"/>
      <c r="B10" s="33" t="s">
        <v>103</v>
      </c>
      <c r="C10" s="34"/>
      <c r="D10" s="120" t="s">
        <v>252</v>
      </c>
      <c r="E10" s="121"/>
      <c r="F10" s="121"/>
    </row>
    <row r="11" spans="1:6" x14ac:dyDescent="0.25">
      <c r="A11" s="82"/>
      <c r="B11" s="83"/>
      <c r="C11" s="83"/>
      <c r="D11" s="83"/>
    </row>
    <row r="12" spans="1:6" ht="46.5" customHeight="1" x14ac:dyDescent="0.25">
      <c r="A12" s="85" t="s">
        <v>249</v>
      </c>
      <c r="B12" s="85"/>
      <c r="C12" s="85"/>
      <c r="D12" s="85"/>
      <c r="E12" s="85"/>
      <c r="F12" s="85"/>
    </row>
    <row r="13" spans="1:6" x14ac:dyDescent="0.25">
      <c r="F13" s="19" t="s">
        <v>118</v>
      </c>
    </row>
    <row r="14" spans="1:6" ht="47.25" x14ac:dyDescent="0.25">
      <c r="A14" s="97" t="s">
        <v>11</v>
      </c>
      <c r="B14" s="98"/>
      <c r="C14" s="13" t="s">
        <v>12</v>
      </c>
      <c r="D14" s="6" t="s">
        <v>4</v>
      </c>
      <c r="E14" s="6" t="s">
        <v>128</v>
      </c>
      <c r="F14" s="6" t="s">
        <v>129</v>
      </c>
    </row>
    <row r="15" spans="1:6" x14ac:dyDescent="0.25">
      <c r="A15" s="99" t="s">
        <v>13</v>
      </c>
      <c r="B15" s="95"/>
      <c r="C15" s="10" t="s">
        <v>14</v>
      </c>
      <c r="D15" s="43">
        <f>D16+D17+D18+D19+D20+D21</f>
        <v>5331520.32</v>
      </c>
      <c r="E15" s="43">
        <f>E16+E17+E18+E19+E20+E21</f>
        <v>3338353.1199999996</v>
      </c>
      <c r="F15" s="55">
        <f t="shared" ref="F15:F43" si="0">E15/D15*100</f>
        <v>62.615406481279237</v>
      </c>
    </row>
    <row r="16" spans="1:6" ht="27.75" customHeight="1" x14ac:dyDescent="0.25">
      <c r="A16" s="91" t="s">
        <v>15</v>
      </c>
      <c r="B16" s="95"/>
      <c r="C16" s="7" t="s">
        <v>16</v>
      </c>
      <c r="D16" s="41">
        <v>870267</v>
      </c>
      <c r="E16" s="41">
        <v>636681.18999999994</v>
      </c>
      <c r="F16" s="55">
        <f t="shared" si="0"/>
        <v>73.15929364206616</v>
      </c>
    </row>
    <row r="17" spans="1:6" ht="40.5" customHeight="1" x14ac:dyDescent="0.25">
      <c r="A17" s="91" t="s">
        <v>17</v>
      </c>
      <c r="B17" s="95"/>
      <c r="C17" s="7" t="s">
        <v>18</v>
      </c>
      <c r="D17" s="41">
        <v>60000</v>
      </c>
      <c r="E17" s="41">
        <v>0</v>
      </c>
      <c r="F17" s="55">
        <f t="shared" si="0"/>
        <v>0</v>
      </c>
    </row>
    <row r="18" spans="1:6" ht="51" x14ac:dyDescent="0.25">
      <c r="A18" s="91" t="s">
        <v>19</v>
      </c>
      <c r="B18" s="95"/>
      <c r="C18" s="8" t="s">
        <v>20</v>
      </c>
      <c r="D18" s="41">
        <v>3353726</v>
      </c>
      <c r="E18" s="41">
        <v>2379224.61</v>
      </c>
      <c r="F18" s="55">
        <f t="shared" si="0"/>
        <v>70.942724897621318</v>
      </c>
    </row>
    <row r="19" spans="1:6" ht="39" thickBot="1" x14ac:dyDescent="0.3">
      <c r="A19" s="91" t="s">
        <v>21</v>
      </c>
      <c r="B19" s="95"/>
      <c r="C19" s="22" t="s">
        <v>22</v>
      </c>
      <c r="D19" s="41">
        <v>121940</v>
      </c>
      <c r="E19" s="41">
        <v>91455</v>
      </c>
      <c r="F19" s="55">
        <f t="shared" si="0"/>
        <v>75</v>
      </c>
    </row>
    <row r="20" spans="1:6" ht="15.75" thickBot="1" x14ac:dyDescent="0.3">
      <c r="A20" s="91" t="s">
        <v>23</v>
      </c>
      <c r="B20" s="95"/>
      <c r="C20" s="23" t="s">
        <v>24</v>
      </c>
      <c r="D20" s="41">
        <v>20000</v>
      </c>
      <c r="E20" s="41">
        <v>0</v>
      </c>
      <c r="F20" s="55">
        <f t="shared" si="0"/>
        <v>0</v>
      </c>
    </row>
    <row r="21" spans="1:6" ht="15.75" thickBot="1" x14ac:dyDescent="0.3">
      <c r="A21" s="91" t="s">
        <v>25</v>
      </c>
      <c r="B21" s="95"/>
      <c r="C21" s="23" t="s">
        <v>26</v>
      </c>
      <c r="D21" s="41">
        <v>905587.32</v>
      </c>
      <c r="E21" s="41">
        <v>230992.32</v>
      </c>
      <c r="F21" s="55">
        <f t="shared" si="0"/>
        <v>25.507459622999139</v>
      </c>
    </row>
    <row r="22" spans="1:6" ht="15.75" thickBot="1" x14ac:dyDescent="0.3">
      <c r="A22" s="91" t="s">
        <v>32</v>
      </c>
      <c r="B22" s="95"/>
      <c r="C22" s="24" t="s">
        <v>28</v>
      </c>
      <c r="D22" s="42">
        <f>D23</f>
        <v>180550</v>
      </c>
      <c r="E22" s="42">
        <f>E23</f>
        <v>132473.07999999999</v>
      </c>
      <c r="F22" s="55">
        <f t="shared" si="0"/>
        <v>73.371963445029081</v>
      </c>
    </row>
    <row r="23" spans="1:6" ht="17.25" customHeight="1" thickBot="1" x14ac:dyDescent="0.3">
      <c r="A23" s="91" t="s">
        <v>27</v>
      </c>
      <c r="B23" s="95"/>
      <c r="C23" s="25" t="s">
        <v>29</v>
      </c>
      <c r="D23" s="41">
        <v>180550</v>
      </c>
      <c r="E23" s="41">
        <v>132473.07999999999</v>
      </c>
      <c r="F23" s="55">
        <f t="shared" si="0"/>
        <v>73.371963445029081</v>
      </c>
    </row>
    <row r="24" spans="1:6" ht="25.5" x14ac:dyDescent="0.25">
      <c r="A24" s="91" t="s">
        <v>33</v>
      </c>
      <c r="B24" s="95"/>
      <c r="C24" s="9" t="s">
        <v>30</v>
      </c>
      <c r="D24" s="42">
        <f>D25</f>
        <v>250000</v>
      </c>
      <c r="E24" s="42">
        <f>E25</f>
        <v>141731.5</v>
      </c>
      <c r="F24" s="55">
        <f t="shared" si="0"/>
        <v>56.692600000000006</v>
      </c>
    </row>
    <row r="25" spans="1:6" ht="38.25" x14ac:dyDescent="0.25">
      <c r="A25" s="91" t="s">
        <v>34</v>
      </c>
      <c r="B25" s="95"/>
      <c r="C25" s="7" t="s">
        <v>31</v>
      </c>
      <c r="D25" s="41">
        <v>250000</v>
      </c>
      <c r="E25" s="41">
        <v>141731.5</v>
      </c>
      <c r="F25" s="55">
        <f t="shared" si="0"/>
        <v>56.692600000000006</v>
      </c>
    </row>
    <row r="26" spans="1:6" ht="15.75" thickBot="1" x14ac:dyDescent="0.3">
      <c r="A26" s="91" t="s">
        <v>35</v>
      </c>
      <c r="B26" s="95"/>
      <c r="C26" s="26" t="s">
        <v>38</v>
      </c>
      <c r="D26" s="42">
        <f>D27+D28</f>
        <v>4703189</v>
      </c>
      <c r="E26" s="42">
        <f>E27+E28</f>
        <v>2103131.96</v>
      </c>
      <c r="F26" s="55">
        <f t="shared" si="0"/>
        <v>44.717147450378882</v>
      </c>
    </row>
    <row r="27" spans="1:6" ht="15.75" thickBot="1" x14ac:dyDescent="0.3">
      <c r="A27" s="91" t="s">
        <v>36</v>
      </c>
      <c r="B27" s="95"/>
      <c r="C27" s="27" t="s">
        <v>39</v>
      </c>
      <c r="D27" s="41">
        <v>4653189</v>
      </c>
      <c r="E27" s="41">
        <v>2098031.96</v>
      </c>
      <c r="F27" s="55">
        <f t="shared" si="0"/>
        <v>45.088045209425189</v>
      </c>
    </row>
    <row r="28" spans="1:6" x14ac:dyDescent="0.25">
      <c r="A28" s="11" t="s">
        <v>37</v>
      </c>
      <c r="B28" s="12"/>
      <c r="C28" s="28" t="s">
        <v>40</v>
      </c>
      <c r="D28" s="41">
        <v>50000</v>
      </c>
      <c r="E28" s="41">
        <v>5100</v>
      </c>
      <c r="F28" s="55">
        <f t="shared" si="0"/>
        <v>10.199999999999999</v>
      </c>
    </row>
    <row r="29" spans="1:6" ht="15.75" thickBot="1" x14ac:dyDescent="0.3">
      <c r="A29" s="94" t="s">
        <v>41</v>
      </c>
      <c r="B29" s="96"/>
      <c r="C29" s="26" t="s">
        <v>45</v>
      </c>
      <c r="D29" s="42">
        <f>D30+D31+D32</f>
        <v>6113550.9100000001</v>
      </c>
      <c r="E29" s="42">
        <f>E30+E31+E32</f>
        <v>4083855.4099999997</v>
      </c>
      <c r="F29" s="55">
        <f t="shared" si="0"/>
        <v>66.800055648837315</v>
      </c>
    </row>
    <row r="30" spans="1:6" ht="15.75" thickBot="1" x14ac:dyDescent="0.3">
      <c r="A30" s="91" t="s">
        <v>42</v>
      </c>
      <c r="B30" s="95"/>
      <c r="C30" s="29" t="s">
        <v>46</v>
      </c>
      <c r="D30" s="41">
        <v>706334</v>
      </c>
      <c r="E30" s="41">
        <v>440278.63</v>
      </c>
      <c r="F30" s="55">
        <f t="shared" si="0"/>
        <v>62.332923234617056</v>
      </c>
    </row>
    <row r="31" spans="1:6" ht="15.75" thickBot="1" x14ac:dyDescent="0.3">
      <c r="A31" s="91" t="s">
        <v>43</v>
      </c>
      <c r="B31" s="95"/>
      <c r="C31" s="29" t="s">
        <v>47</v>
      </c>
      <c r="D31" s="41">
        <v>3662149.91</v>
      </c>
      <c r="E31" s="41">
        <v>2570000.5499999998</v>
      </c>
      <c r="F31" s="55">
        <f t="shared" si="0"/>
        <v>70.177371575703731</v>
      </c>
    </row>
    <row r="32" spans="1:6" ht="26.25" thickBot="1" x14ac:dyDescent="0.3">
      <c r="A32" s="91" t="s">
        <v>44</v>
      </c>
      <c r="B32" s="95"/>
      <c r="C32" s="21" t="s">
        <v>48</v>
      </c>
      <c r="D32" s="41">
        <v>1745067</v>
      </c>
      <c r="E32" s="41">
        <v>1073576.23</v>
      </c>
      <c r="F32" s="55">
        <f t="shared" si="0"/>
        <v>61.520631013021273</v>
      </c>
    </row>
    <row r="33" spans="1:6" ht="15.75" thickBot="1" x14ac:dyDescent="0.3">
      <c r="A33" s="94" t="s">
        <v>49</v>
      </c>
      <c r="B33" s="95"/>
      <c r="C33" s="24" t="s">
        <v>53</v>
      </c>
      <c r="D33" s="42">
        <f>D34</f>
        <v>177000</v>
      </c>
      <c r="E33" s="42">
        <f>E34</f>
        <v>145000</v>
      </c>
      <c r="F33" s="55">
        <f t="shared" si="0"/>
        <v>81.920903954802256</v>
      </c>
    </row>
    <row r="34" spans="1:6" ht="15.75" thickBot="1" x14ac:dyDescent="0.3">
      <c r="A34" s="91" t="s">
        <v>50</v>
      </c>
      <c r="B34" s="95"/>
      <c r="C34" s="29" t="s">
        <v>54</v>
      </c>
      <c r="D34" s="41">
        <v>177000</v>
      </c>
      <c r="E34" s="41">
        <v>145000</v>
      </c>
      <c r="F34" s="55">
        <f t="shared" si="0"/>
        <v>81.920903954802256</v>
      </c>
    </row>
    <row r="35" spans="1:6" ht="15.75" thickBot="1" x14ac:dyDescent="0.3">
      <c r="A35" s="94" t="s">
        <v>51</v>
      </c>
      <c r="B35" s="96"/>
      <c r="C35" s="30" t="s">
        <v>55</v>
      </c>
      <c r="D35" s="42">
        <f>D36</f>
        <v>415306</v>
      </c>
      <c r="E35" s="42">
        <f>E36</f>
        <v>284929.5</v>
      </c>
      <c r="F35" s="55">
        <f t="shared" si="0"/>
        <v>68.607123422247696</v>
      </c>
    </row>
    <row r="36" spans="1:6" ht="15.75" thickBot="1" x14ac:dyDescent="0.3">
      <c r="A36" s="91" t="s">
        <v>52</v>
      </c>
      <c r="B36" s="95"/>
      <c r="C36" s="27" t="s">
        <v>56</v>
      </c>
      <c r="D36" s="41">
        <v>415306</v>
      </c>
      <c r="E36" s="41">
        <v>284929.5</v>
      </c>
      <c r="F36" s="55">
        <f t="shared" si="0"/>
        <v>68.607123422247696</v>
      </c>
    </row>
    <row r="37" spans="1:6" ht="15.75" thickBot="1" x14ac:dyDescent="0.3">
      <c r="A37" s="94" t="s">
        <v>57</v>
      </c>
      <c r="B37" s="96"/>
      <c r="C37" s="31" t="s">
        <v>60</v>
      </c>
      <c r="D37" s="42">
        <f>D39+D38</f>
        <v>846577</v>
      </c>
      <c r="E37" s="42">
        <f>E39+E38</f>
        <v>62060.01</v>
      </c>
      <c r="F37" s="55">
        <f t="shared" si="0"/>
        <v>7.3306988023534778</v>
      </c>
    </row>
    <row r="38" spans="1:6" ht="15.75" thickBot="1" x14ac:dyDescent="0.3">
      <c r="A38" s="91" t="s">
        <v>246</v>
      </c>
      <c r="B38" s="95"/>
      <c r="C38" s="27" t="s">
        <v>223</v>
      </c>
      <c r="D38" s="41">
        <v>72000</v>
      </c>
      <c r="E38" s="41">
        <v>47060.01</v>
      </c>
      <c r="F38" s="55">
        <f t="shared" si="0"/>
        <v>65.361125000000001</v>
      </c>
    </row>
    <row r="39" spans="1:6" ht="15.75" thickBot="1" x14ac:dyDescent="0.3">
      <c r="A39" s="91" t="s">
        <v>58</v>
      </c>
      <c r="B39" s="95"/>
      <c r="C39" s="27" t="s">
        <v>61</v>
      </c>
      <c r="D39" s="41">
        <v>774577</v>
      </c>
      <c r="E39" s="41">
        <v>15000</v>
      </c>
      <c r="F39" s="55">
        <f t="shared" si="0"/>
        <v>1.9365408474560954</v>
      </c>
    </row>
    <row r="40" spans="1:6" ht="15.75" thickBot="1" x14ac:dyDescent="0.3">
      <c r="A40" s="94" t="s">
        <v>59</v>
      </c>
      <c r="B40" s="96"/>
      <c r="C40" s="30" t="s">
        <v>62</v>
      </c>
      <c r="D40" s="42">
        <f>D41+D42</f>
        <v>2902650.05</v>
      </c>
      <c r="E40" s="42">
        <f>E41+E42</f>
        <v>2332892.7599999998</v>
      </c>
      <c r="F40" s="55">
        <f t="shared" si="0"/>
        <v>80.371133957398683</v>
      </c>
    </row>
    <row r="41" spans="1:6" ht="15.75" thickBot="1" x14ac:dyDescent="0.3">
      <c r="A41" s="91" t="s">
        <v>121</v>
      </c>
      <c r="B41" s="95"/>
      <c r="C41" s="27" t="s">
        <v>122</v>
      </c>
      <c r="D41" s="41">
        <v>933150.05</v>
      </c>
      <c r="E41" s="41">
        <v>363392.76</v>
      </c>
      <c r="F41" s="55">
        <f t="shared" si="0"/>
        <v>38.942585921738953</v>
      </c>
    </row>
    <row r="42" spans="1:6" x14ac:dyDescent="0.25">
      <c r="A42" s="67" t="s">
        <v>171</v>
      </c>
      <c r="B42" s="68"/>
      <c r="C42" s="69" t="s">
        <v>153</v>
      </c>
      <c r="D42" s="41">
        <v>1969500</v>
      </c>
      <c r="E42" s="41">
        <v>1969500</v>
      </c>
      <c r="F42" s="55">
        <f t="shared" ref="F42" si="1">E42/D42*100</f>
        <v>100</v>
      </c>
    </row>
    <row r="43" spans="1:6" x14ac:dyDescent="0.25">
      <c r="A43" s="91"/>
      <c r="B43" s="95"/>
      <c r="C43" s="9" t="s">
        <v>63</v>
      </c>
      <c r="D43" s="42">
        <f>D15+D22+D24+D26+D29+D33+D35+D37+D40</f>
        <v>20920343.280000001</v>
      </c>
      <c r="E43" s="42">
        <f>E15+E22+E24+E26+E29+E33+E35+E37+E40</f>
        <v>12624427.34</v>
      </c>
      <c r="F43" s="55">
        <f t="shared" si="0"/>
        <v>60.345220778805498</v>
      </c>
    </row>
  </sheetData>
  <mergeCells count="39">
    <mergeCell ref="A18:B18"/>
    <mergeCell ref="A19:B19"/>
    <mergeCell ref="A12:F12"/>
    <mergeCell ref="A14:B14"/>
    <mergeCell ref="A15:B15"/>
    <mergeCell ref="A16:B16"/>
    <mergeCell ref="A17:B17"/>
    <mergeCell ref="A30:B30"/>
    <mergeCell ref="A31:B31"/>
    <mergeCell ref="A32:B32"/>
    <mergeCell ref="A20:B20"/>
    <mergeCell ref="A27:B27"/>
    <mergeCell ref="A29:B29"/>
    <mergeCell ref="A21:B21"/>
    <mergeCell ref="A22:B22"/>
    <mergeCell ref="A23:B23"/>
    <mergeCell ref="A24:B24"/>
    <mergeCell ref="A25:B25"/>
    <mergeCell ref="A26:B26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  <mergeCell ref="A38:B38"/>
    <mergeCell ref="A11:D11"/>
    <mergeCell ref="A1:D1"/>
    <mergeCell ref="A2:D2"/>
    <mergeCell ref="A3:D3"/>
    <mergeCell ref="A4:D4"/>
    <mergeCell ref="A6:D6"/>
    <mergeCell ref="D7:F7"/>
    <mergeCell ref="D8:F8"/>
    <mergeCell ref="D9:F9"/>
    <mergeCell ref="D10:F10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5" workbookViewId="0">
      <selection activeCell="A8" sqref="A8:I8"/>
    </sheetView>
  </sheetViews>
  <sheetFormatPr defaultRowHeight="15" x14ac:dyDescent="0.25"/>
  <cols>
    <col min="1" max="1" width="9.140625" customWidth="1"/>
    <col min="2" max="2" width="23.7109375" customWidth="1"/>
    <col min="3" max="3" width="6.5703125" customWidth="1"/>
    <col min="4" max="4" width="6.7109375" customWidth="1"/>
    <col min="5" max="5" width="12.28515625" customWidth="1"/>
    <col min="6" max="6" width="5.85546875" customWidth="1"/>
    <col min="7" max="7" width="12" customWidth="1"/>
    <col min="8" max="8" width="13.140625" customWidth="1"/>
    <col min="9" max="9" width="6.5703125" customWidth="1"/>
  </cols>
  <sheetData>
    <row r="1" spans="1:9" ht="14.25" hidden="1" customHeight="1" x14ac:dyDescent="0.25">
      <c r="A1" s="82" t="s">
        <v>100</v>
      </c>
      <c r="B1" s="83"/>
      <c r="C1" s="83"/>
      <c r="D1" s="83"/>
      <c r="E1" s="83"/>
      <c r="F1" s="83"/>
      <c r="G1" s="83"/>
    </row>
    <row r="2" spans="1:9" ht="12.75" hidden="1" customHeight="1" x14ac:dyDescent="0.25">
      <c r="A2" s="84" t="s">
        <v>0</v>
      </c>
      <c r="B2" s="83"/>
      <c r="C2" s="83"/>
      <c r="D2" s="83"/>
      <c r="E2" s="83"/>
      <c r="F2" s="83"/>
      <c r="G2" s="83"/>
    </row>
    <row r="3" spans="1:9" hidden="1" x14ac:dyDescent="0.25">
      <c r="A3" s="82" t="s">
        <v>1</v>
      </c>
      <c r="B3" s="83"/>
      <c r="C3" s="83"/>
      <c r="D3" s="83"/>
      <c r="E3" s="83"/>
      <c r="F3" s="83"/>
      <c r="G3" s="83"/>
    </row>
    <row r="4" spans="1:9" hidden="1" x14ac:dyDescent="0.25">
      <c r="A4" s="82" t="s">
        <v>101</v>
      </c>
      <c r="B4" s="83"/>
      <c r="C4" s="83"/>
      <c r="D4" s="83"/>
      <c r="E4" s="83"/>
      <c r="F4" s="83"/>
      <c r="G4" s="83"/>
    </row>
    <row r="5" spans="1:9" x14ac:dyDescent="0.25">
      <c r="A5" s="82" t="s">
        <v>100</v>
      </c>
      <c r="B5" s="83"/>
      <c r="C5" s="83"/>
      <c r="D5" s="83"/>
      <c r="E5" s="83"/>
      <c r="F5" s="83"/>
      <c r="G5" s="83"/>
      <c r="H5" s="93"/>
      <c r="I5" s="93"/>
    </row>
    <row r="6" spans="1:9" x14ac:dyDescent="0.25">
      <c r="A6" s="84" t="s">
        <v>0</v>
      </c>
      <c r="B6" s="83"/>
      <c r="C6" s="83"/>
      <c r="D6" s="83"/>
      <c r="E6" s="83"/>
      <c r="F6" s="83"/>
      <c r="G6" s="83"/>
      <c r="H6" s="93"/>
      <c r="I6" s="93"/>
    </row>
    <row r="7" spans="1:9" x14ac:dyDescent="0.25">
      <c r="A7" s="82" t="s">
        <v>1</v>
      </c>
      <c r="B7" s="83"/>
      <c r="C7" s="83"/>
      <c r="D7" s="83"/>
      <c r="E7" s="83"/>
      <c r="F7" s="83"/>
      <c r="G7" s="83"/>
      <c r="H7" s="93"/>
      <c r="I7" s="93"/>
    </row>
    <row r="8" spans="1:9" x14ac:dyDescent="0.25">
      <c r="A8" s="120" t="s">
        <v>252</v>
      </c>
      <c r="B8" s="122"/>
      <c r="C8" s="122"/>
      <c r="D8" s="122"/>
      <c r="E8" s="122"/>
      <c r="F8" s="122"/>
      <c r="G8" s="122"/>
      <c r="H8" s="121"/>
      <c r="I8" s="121"/>
    </row>
    <row r="9" spans="1:9" x14ac:dyDescent="0.25">
      <c r="A9" s="84"/>
      <c r="B9" s="116"/>
      <c r="C9" s="116"/>
      <c r="D9" s="116"/>
      <c r="E9" s="116"/>
      <c r="F9" s="116"/>
      <c r="G9" s="116"/>
    </row>
    <row r="10" spans="1:9" ht="54" customHeight="1" x14ac:dyDescent="0.25">
      <c r="A10" s="115" t="s">
        <v>251</v>
      </c>
      <c r="B10" s="115"/>
      <c r="C10" s="115"/>
      <c r="D10" s="115"/>
      <c r="E10" s="115"/>
      <c r="F10" s="115"/>
      <c r="G10" s="115"/>
      <c r="H10" s="115"/>
      <c r="I10" s="115"/>
    </row>
    <row r="11" spans="1:9" ht="16.5" customHeight="1" x14ac:dyDescent="0.25">
      <c r="A11" s="18"/>
      <c r="B11" s="18"/>
      <c r="C11" s="18"/>
      <c r="D11" s="18"/>
      <c r="E11" s="18"/>
      <c r="F11" s="18"/>
      <c r="I11" s="44" t="s">
        <v>118</v>
      </c>
    </row>
    <row r="12" spans="1:9" ht="38.25" x14ac:dyDescent="0.25">
      <c r="A12" s="113" t="s">
        <v>68</v>
      </c>
      <c r="B12" s="114"/>
      <c r="C12" s="63" t="s">
        <v>64</v>
      </c>
      <c r="D12" s="63" t="s">
        <v>65</v>
      </c>
      <c r="E12" s="63" t="s">
        <v>66</v>
      </c>
      <c r="F12" s="63" t="s">
        <v>67</v>
      </c>
      <c r="G12" s="64" t="s">
        <v>4</v>
      </c>
      <c r="H12" s="63" t="s">
        <v>128</v>
      </c>
      <c r="I12" s="64" t="s">
        <v>129</v>
      </c>
    </row>
    <row r="13" spans="1:9" ht="16.5" customHeight="1" x14ac:dyDescent="0.25">
      <c r="A13" s="102" t="s">
        <v>14</v>
      </c>
      <c r="B13" s="103"/>
      <c r="C13" s="15" t="s">
        <v>69</v>
      </c>
      <c r="D13" s="15"/>
      <c r="E13" s="15"/>
      <c r="F13" s="16"/>
      <c r="G13" s="43">
        <f>G14+G21+G31+G36+G39+G18</f>
        <v>5331520.32</v>
      </c>
      <c r="H13" s="43">
        <f>H14+H21+H31+H36+H39+H18</f>
        <v>3338353.1199999996</v>
      </c>
      <c r="I13" s="55">
        <f>H13/G13*100</f>
        <v>62.615406481279237</v>
      </c>
    </row>
    <row r="14" spans="1:9" ht="39.75" customHeight="1" x14ac:dyDescent="0.25">
      <c r="A14" s="102" t="s">
        <v>70</v>
      </c>
      <c r="B14" s="103"/>
      <c r="C14" s="15"/>
      <c r="D14" s="15" t="s">
        <v>71</v>
      </c>
      <c r="E14" s="58"/>
      <c r="F14" s="16"/>
      <c r="G14" s="43">
        <f>G15</f>
        <v>870267</v>
      </c>
      <c r="H14" s="43">
        <f>H15</f>
        <v>636681.19000000006</v>
      </c>
      <c r="I14" s="55">
        <f t="shared" ref="I14:I65" si="0">H14/G14*100</f>
        <v>73.159293642066174</v>
      </c>
    </row>
    <row r="15" spans="1:9" ht="28.5" customHeight="1" x14ac:dyDescent="0.25">
      <c r="A15" s="100" t="s">
        <v>108</v>
      </c>
      <c r="B15" s="101"/>
      <c r="C15" s="14"/>
      <c r="D15" s="14"/>
      <c r="E15" s="59" t="s">
        <v>172</v>
      </c>
      <c r="F15" s="17"/>
      <c r="G15" s="40">
        <f>G16+G17</f>
        <v>870267</v>
      </c>
      <c r="H15" s="40">
        <f>H16+H17</f>
        <v>636681.19000000006</v>
      </c>
      <c r="I15" s="55">
        <f t="shared" si="0"/>
        <v>73.159293642066174</v>
      </c>
    </row>
    <row r="16" spans="1:9" ht="26.25" customHeight="1" x14ac:dyDescent="0.25">
      <c r="A16" s="100" t="s">
        <v>134</v>
      </c>
      <c r="B16" s="101"/>
      <c r="C16" s="14"/>
      <c r="D16" s="14"/>
      <c r="E16" s="58"/>
      <c r="F16" s="17" t="s">
        <v>72</v>
      </c>
      <c r="G16" s="40">
        <v>668408</v>
      </c>
      <c r="H16" s="40">
        <v>498743.52</v>
      </c>
      <c r="I16" s="55">
        <f t="shared" si="0"/>
        <v>74.616629364100973</v>
      </c>
    </row>
    <row r="17" spans="1:9" ht="41.25" customHeight="1" x14ac:dyDescent="0.25">
      <c r="A17" s="100" t="s">
        <v>135</v>
      </c>
      <c r="B17" s="106"/>
      <c r="C17" s="14"/>
      <c r="D17" s="14"/>
      <c r="E17" s="58"/>
      <c r="F17" s="17" t="s">
        <v>136</v>
      </c>
      <c r="G17" s="40">
        <v>201859</v>
      </c>
      <c r="H17" s="40">
        <v>137937.67000000001</v>
      </c>
      <c r="I17" s="55">
        <f t="shared" si="0"/>
        <v>68.333673504773145</v>
      </c>
    </row>
    <row r="18" spans="1:9" ht="66.75" customHeight="1" x14ac:dyDescent="0.25">
      <c r="A18" s="102" t="s">
        <v>18</v>
      </c>
      <c r="B18" s="103"/>
      <c r="C18" s="15"/>
      <c r="D18" s="15" t="s">
        <v>73</v>
      </c>
      <c r="E18" s="58"/>
      <c r="F18" s="16"/>
      <c r="G18" s="43">
        <f>G19</f>
        <v>60000</v>
      </c>
      <c r="H18" s="43">
        <f>H19</f>
        <v>0</v>
      </c>
      <c r="I18" s="55">
        <f t="shared" si="0"/>
        <v>0</v>
      </c>
    </row>
    <row r="19" spans="1:9" ht="42.75" customHeight="1" x14ac:dyDescent="0.25">
      <c r="A19" s="100" t="s">
        <v>109</v>
      </c>
      <c r="B19" s="101"/>
      <c r="C19" s="14"/>
      <c r="D19" s="14"/>
      <c r="E19" s="59" t="s">
        <v>137</v>
      </c>
      <c r="F19" s="17"/>
      <c r="G19" s="40">
        <f>G20</f>
        <v>60000</v>
      </c>
      <c r="H19" s="40">
        <f>H20</f>
        <v>0</v>
      </c>
      <c r="I19" s="55">
        <f t="shared" si="0"/>
        <v>0</v>
      </c>
    </row>
    <row r="20" spans="1:9" ht="78.75" customHeight="1" x14ac:dyDescent="0.25">
      <c r="A20" s="100" t="s">
        <v>106</v>
      </c>
      <c r="B20" s="101"/>
      <c r="C20" s="14"/>
      <c r="D20" s="14"/>
      <c r="E20" s="58"/>
      <c r="F20" s="17" t="s">
        <v>105</v>
      </c>
      <c r="G20" s="40">
        <v>60000</v>
      </c>
      <c r="H20" s="40">
        <v>0</v>
      </c>
      <c r="I20" s="55">
        <f t="shared" si="0"/>
        <v>0</v>
      </c>
    </row>
    <row r="21" spans="1:9" ht="66.75" customHeight="1" x14ac:dyDescent="0.25">
      <c r="A21" s="102" t="s">
        <v>74</v>
      </c>
      <c r="B21" s="103"/>
      <c r="C21" s="15"/>
      <c r="D21" s="15" t="s">
        <v>75</v>
      </c>
      <c r="E21" s="58"/>
      <c r="F21" s="16"/>
      <c r="G21" s="43">
        <f>G22+G29</f>
        <v>3353726</v>
      </c>
      <c r="H21" s="43">
        <f>H22+H29</f>
        <v>2379224.61</v>
      </c>
      <c r="I21" s="55">
        <f t="shared" si="0"/>
        <v>70.942724897621318</v>
      </c>
    </row>
    <row r="22" spans="1:9" ht="27.75" customHeight="1" x14ac:dyDescent="0.25">
      <c r="A22" s="100" t="s">
        <v>110</v>
      </c>
      <c r="B22" s="101"/>
      <c r="C22" s="14"/>
      <c r="D22" s="14"/>
      <c r="E22" s="59" t="s">
        <v>173</v>
      </c>
      <c r="F22" s="17"/>
      <c r="G22" s="40">
        <f>G23+G25+G26+G27+G24+G28</f>
        <v>3335726</v>
      </c>
      <c r="H22" s="40">
        <f>H23+H25+H26+H27+H24+H28</f>
        <v>2379224.61</v>
      </c>
      <c r="I22" s="55">
        <f t="shared" si="0"/>
        <v>71.325540826794523</v>
      </c>
    </row>
    <row r="23" spans="1:9" ht="27" customHeight="1" x14ac:dyDescent="0.25">
      <c r="A23" s="100" t="s">
        <v>134</v>
      </c>
      <c r="B23" s="101"/>
      <c r="C23" s="14"/>
      <c r="D23" s="14"/>
      <c r="E23" s="58"/>
      <c r="F23" s="17" t="s">
        <v>72</v>
      </c>
      <c r="G23" s="40">
        <v>2227073</v>
      </c>
      <c r="H23" s="40">
        <v>1609161.03</v>
      </c>
      <c r="I23" s="55">
        <f t="shared" si="0"/>
        <v>72.254525558883785</v>
      </c>
    </row>
    <row r="24" spans="1:9" ht="66" customHeight="1" x14ac:dyDescent="0.25">
      <c r="A24" s="100" t="s">
        <v>135</v>
      </c>
      <c r="B24" s="106"/>
      <c r="C24" s="14"/>
      <c r="D24" s="14"/>
      <c r="E24" s="58"/>
      <c r="F24" s="17" t="s">
        <v>136</v>
      </c>
      <c r="G24" s="40">
        <v>675608</v>
      </c>
      <c r="H24" s="40">
        <v>466191.86</v>
      </c>
      <c r="I24" s="55">
        <f t="shared" si="0"/>
        <v>69.00330665119418</v>
      </c>
    </row>
    <row r="25" spans="1:9" ht="42.75" customHeight="1" x14ac:dyDescent="0.25">
      <c r="A25" s="100" t="s">
        <v>107</v>
      </c>
      <c r="B25" s="101"/>
      <c r="C25" s="14"/>
      <c r="D25" s="14"/>
      <c r="E25" s="58"/>
      <c r="F25" s="17" t="s">
        <v>76</v>
      </c>
      <c r="G25" s="40">
        <v>378045</v>
      </c>
      <c r="H25" s="40">
        <v>279351.12</v>
      </c>
      <c r="I25" s="55">
        <f t="shared" si="0"/>
        <v>73.893615839384196</v>
      </c>
    </row>
    <row r="26" spans="1:9" ht="27" customHeight="1" x14ac:dyDescent="0.25">
      <c r="A26" s="100" t="s">
        <v>77</v>
      </c>
      <c r="B26" s="101"/>
      <c r="C26" s="14"/>
      <c r="D26" s="14"/>
      <c r="E26" s="58"/>
      <c r="F26" s="17" t="s">
        <v>78</v>
      </c>
      <c r="G26" s="40">
        <v>10000</v>
      </c>
      <c r="H26" s="40">
        <v>1347</v>
      </c>
      <c r="I26" s="55">
        <f t="shared" si="0"/>
        <v>13.469999999999999</v>
      </c>
    </row>
    <row r="27" spans="1:9" ht="27" customHeight="1" x14ac:dyDescent="0.25">
      <c r="A27" s="100" t="s">
        <v>79</v>
      </c>
      <c r="B27" s="101"/>
      <c r="C27" s="14"/>
      <c r="D27" s="14"/>
      <c r="E27" s="58"/>
      <c r="F27" s="17" t="s">
        <v>80</v>
      </c>
      <c r="G27" s="40">
        <v>20000</v>
      </c>
      <c r="H27" s="40">
        <v>2581.42</v>
      </c>
      <c r="I27" s="55">
        <f t="shared" si="0"/>
        <v>12.9071</v>
      </c>
    </row>
    <row r="28" spans="1:9" ht="15.75" customHeight="1" x14ac:dyDescent="0.25">
      <c r="A28" s="100" t="s">
        <v>127</v>
      </c>
      <c r="B28" s="106"/>
      <c r="C28" s="14"/>
      <c r="D28" s="14"/>
      <c r="E28" s="58"/>
      <c r="F28" s="17" t="s">
        <v>126</v>
      </c>
      <c r="G28" s="40">
        <v>25000</v>
      </c>
      <c r="H28" s="40">
        <v>20592.18</v>
      </c>
      <c r="I28" s="55">
        <f t="shared" si="0"/>
        <v>82.36872000000001</v>
      </c>
    </row>
    <row r="29" spans="1:9" ht="53.25" customHeight="1" x14ac:dyDescent="0.25">
      <c r="A29" s="100" t="s">
        <v>111</v>
      </c>
      <c r="B29" s="101"/>
      <c r="C29" s="14"/>
      <c r="D29" s="14"/>
      <c r="E29" s="59" t="s">
        <v>138</v>
      </c>
      <c r="F29" s="17"/>
      <c r="G29" s="40">
        <f>G30</f>
        <v>18000</v>
      </c>
      <c r="H29" s="40">
        <f>H30</f>
        <v>0</v>
      </c>
      <c r="I29" s="37">
        <f t="shared" si="0"/>
        <v>0</v>
      </c>
    </row>
    <row r="30" spans="1:9" ht="15.75" customHeight="1" x14ac:dyDescent="0.25">
      <c r="A30" s="100" t="s">
        <v>81</v>
      </c>
      <c r="B30" s="101"/>
      <c r="C30" s="14"/>
      <c r="D30" s="14"/>
      <c r="E30" s="58"/>
      <c r="F30" s="17" t="s">
        <v>82</v>
      </c>
      <c r="G30" s="40">
        <v>18000</v>
      </c>
      <c r="H30" s="40">
        <v>0</v>
      </c>
      <c r="I30" s="37">
        <f t="shared" si="0"/>
        <v>0</v>
      </c>
    </row>
    <row r="31" spans="1:9" ht="52.5" customHeight="1" x14ac:dyDescent="0.25">
      <c r="A31" s="102" t="s">
        <v>83</v>
      </c>
      <c r="B31" s="103"/>
      <c r="C31" s="15"/>
      <c r="D31" s="15" t="s">
        <v>84</v>
      </c>
      <c r="E31" s="58"/>
      <c r="F31" s="16"/>
      <c r="G31" s="43">
        <f>G32+G34</f>
        <v>121940</v>
      </c>
      <c r="H31" s="43">
        <f>H32+H34</f>
        <v>91455</v>
      </c>
      <c r="I31" s="37">
        <f t="shared" si="0"/>
        <v>75</v>
      </c>
    </row>
    <row r="32" spans="1:9" ht="53.25" customHeight="1" x14ac:dyDescent="0.25">
      <c r="A32" s="100" t="s">
        <v>112</v>
      </c>
      <c r="B32" s="101"/>
      <c r="C32" s="14"/>
      <c r="D32" s="14"/>
      <c r="E32" s="59" t="s">
        <v>139</v>
      </c>
      <c r="F32" s="17"/>
      <c r="G32" s="40">
        <f>G33</f>
        <v>84940</v>
      </c>
      <c r="H32" s="40">
        <f>H33</f>
        <v>63705</v>
      </c>
      <c r="I32" s="37">
        <f t="shared" si="0"/>
        <v>75</v>
      </c>
    </row>
    <row r="33" spans="1:9" ht="16.5" customHeight="1" x14ac:dyDescent="0.25">
      <c r="A33" s="100" t="s">
        <v>81</v>
      </c>
      <c r="B33" s="101"/>
      <c r="C33" s="14"/>
      <c r="D33" s="14"/>
      <c r="E33" s="58"/>
      <c r="F33" s="17" t="s">
        <v>82</v>
      </c>
      <c r="G33" s="40">
        <v>84940</v>
      </c>
      <c r="H33" s="40">
        <v>63705</v>
      </c>
      <c r="I33" s="37">
        <f t="shared" si="0"/>
        <v>75</v>
      </c>
    </row>
    <row r="34" spans="1:9" ht="77.25" customHeight="1" x14ac:dyDescent="0.25">
      <c r="A34" s="100" t="s">
        <v>113</v>
      </c>
      <c r="B34" s="101"/>
      <c r="C34" s="14"/>
      <c r="D34" s="14"/>
      <c r="E34" s="59" t="s">
        <v>140</v>
      </c>
      <c r="F34" s="17"/>
      <c r="G34" s="40">
        <f>G35</f>
        <v>37000</v>
      </c>
      <c r="H34" s="40">
        <f>H35</f>
        <v>27750</v>
      </c>
      <c r="I34" s="37">
        <f t="shared" si="0"/>
        <v>75</v>
      </c>
    </row>
    <row r="35" spans="1:9" x14ac:dyDescent="0.25">
      <c r="A35" s="100" t="s">
        <v>81</v>
      </c>
      <c r="B35" s="101"/>
      <c r="C35" s="14"/>
      <c r="D35" s="14"/>
      <c r="E35" s="58"/>
      <c r="F35" s="17" t="s">
        <v>82</v>
      </c>
      <c r="G35" s="40">
        <v>37000</v>
      </c>
      <c r="H35" s="40">
        <v>27750</v>
      </c>
      <c r="I35" s="37">
        <f t="shared" si="0"/>
        <v>75</v>
      </c>
    </row>
    <row r="36" spans="1:9" x14ac:dyDescent="0.25">
      <c r="A36" s="102" t="s">
        <v>24</v>
      </c>
      <c r="B36" s="103"/>
      <c r="C36" s="15"/>
      <c r="D36" s="15" t="s">
        <v>85</v>
      </c>
      <c r="E36" s="58"/>
      <c r="F36" s="16"/>
      <c r="G36" s="43">
        <f>G37</f>
        <v>20000</v>
      </c>
      <c r="H36" s="43">
        <f>H37</f>
        <v>0</v>
      </c>
      <c r="I36" s="37">
        <f t="shared" si="0"/>
        <v>0</v>
      </c>
    </row>
    <row r="37" spans="1:9" ht="28.5" customHeight="1" x14ac:dyDescent="0.25">
      <c r="A37" s="100" t="s">
        <v>86</v>
      </c>
      <c r="B37" s="101"/>
      <c r="C37" s="14"/>
      <c r="D37" s="14"/>
      <c r="E37" s="59" t="s">
        <v>141</v>
      </c>
      <c r="F37" s="17"/>
      <c r="G37" s="40">
        <f>G38</f>
        <v>20000</v>
      </c>
      <c r="H37" s="40">
        <f>H38</f>
        <v>0</v>
      </c>
      <c r="I37" s="37">
        <f t="shared" si="0"/>
        <v>0</v>
      </c>
    </row>
    <row r="38" spans="1:9" ht="14.25" customHeight="1" x14ac:dyDescent="0.25">
      <c r="A38" s="100" t="s">
        <v>87</v>
      </c>
      <c r="B38" s="101"/>
      <c r="C38" s="14"/>
      <c r="D38" s="14"/>
      <c r="E38" s="58"/>
      <c r="F38" s="17" t="s">
        <v>88</v>
      </c>
      <c r="G38" s="40">
        <v>20000</v>
      </c>
      <c r="H38" s="40">
        <v>0</v>
      </c>
      <c r="I38" s="37">
        <f t="shared" si="0"/>
        <v>0</v>
      </c>
    </row>
    <row r="39" spans="1:9" ht="15.75" customHeight="1" x14ac:dyDescent="0.25">
      <c r="A39" s="102" t="s">
        <v>26</v>
      </c>
      <c r="B39" s="103"/>
      <c r="C39" s="15"/>
      <c r="D39" s="15" t="s">
        <v>89</v>
      </c>
      <c r="E39" s="58"/>
      <c r="F39" s="16"/>
      <c r="G39" s="43">
        <f>G40</f>
        <v>905587.32</v>
      </c>
      <c r="H39" s="43">
        <f>H40</f>
        <v>230992.32</v>
      </c>
      <c r="I39" s="55">
        <f t="shared" si="0"/>
        <v>25.507459622999139</v>
      </c>
    </row>
    <row r="40" spans="1:9" ht="54.75" customHeight="1" x14ac:dyDescent="0.25">
      <c r="A40" s="100" t="s">
        <v>174</v>
      </c>
      <c r="B40" s="101"/>
      <c r="C40" s="14"/>
      <c r="D40" s="14"/>
      <c r="E40" s="60" t="s">
        <v>175</v>
      </c>
      <c r="F40" s="17"/>
      <c r="G40" s="40">
        <f>G41+G43</f>
        <v>905587.32</v>
      </c>
      <c r="H40" s="40">
        <f>H41+H43</f>
        <v>230992.32</v>
      </c>
      <c r="I40" s="55">
        <f t="shared" si="0"/>
        <v>25.507459622999139</v>
      </c>
    </row>
    <row r="41" spans="1:9" ht="30" customHeight="1" x14ac:dyDescent="0.25">
      <c r="A41" s="104" t="s">
        <v>176</v>
      </c>
      <c r="B41" s="119"/>
      <c r="C41" s="14"/>
      <c r="D41" s="14"/>
      <c r="E41" s="59" t="s">
        <v>177</v>
      </c>
      <c r="F41" s="17"/>
      <c r="G41" s="40">
        <f>G42</f>
        <v>20000</v>
      </c>
      <c r="H41" s="40">
        <f>H42</f>
        <v>0</v>
      </c>
      <c r="I41" s="37">
        <f t="shared" si="0"/>
        <v>0</v>
      </c>
    </row>
    <row r="42" spans="1:9" ht="40.5" customHeight="1" x14ac:dyDescent="0.25">
      <c r="A42" s="100" t="s">
        <v>107</v>
      </c>
      <c r="B42" s="101"/>
      <c r="C42" s="14"/>
      <c r="D42" s="14"/>
      <c r="E42" s="58"/>
      <c r="F42" s="17" t="s">
        <v>76</v>
      </c>
      <c r="G42" s="40">
        <v>20000</v>
      </c>
      <c r="H42" s="40">
        <v>0</v>
      </c>
      <c r="I42" s="37">
        <f t="shared" si="0"/>
        <v>0</v>
      </c>
    </row>
    <row r="43" spans="1:9" ht="29.25" customHeight="1" x14ac:dyDescent="0.25">
      <c r="A43" s="100" t="s">
        <v>178</v>
      </c>
      <c r="B43" s="101"/>
      <c r="C43" s="14"/>
      <c r="D43" s="14"/>
      <c r="E43" s="60" t="s">
        <v>179</v>
      </c>
      <c r="F43" s="17"/>
      <c r="G43" s="40">
        <f>G44</f>
        <v>885587.32</v>
      </c>
      <c r="H43" s="40">
        <f>H44</f>
        <v>230992.32</v>
      </c>
      <c r="I43" s="55">
        <f t="shared" si="0"/>
        <v>26.083517094621456</v>
      </c>
    </row>
    <row r="44" spans="1:9" ht="28.5" customHeight="1" x14ac:dyDescent="0.25">
      <c r="A44" s="100" t="s">
        <v>107</v>
      </c>
      <c r="B44" s="101"/>
      <c r="C44" s="14"/>
      <c r="D44" s="14"/>
      <c r="E44" s="58"/>
      <c r="F44" s="17" t="s">
        <v>76</v>
      </c>
      <c r="G44" s="40">
        <v>885587.32</v>
      </c>
      <c r="H44" s="40">
        <v>230992.32</v>
      </c>
      <c r="I44" s="55">
        <f t="shared" si="0"/>
        <v>26.083517094621456</v>
      </c>
    </row>
    <row r="45" spans="1:9" x14ac:dyDescent="0.25">
      <c r="A45" s="102" t="s">
        <v>28</v>
      </c>
      <c r="B45" s="103"/>
      <c r="C45" s="15" t="s">
        <v>71</v>
      </c>
      <c r="D45" s="15"/>
      <c r="E45" s="58"/>
      <c r="F45" s="16"/>
      <c r="G45" s="43">
        <f t="shared" ref="G45:H46" si="1">G46</f>
        <v>180550</v>
      </c>
      <c r="H45" s="43">
        <f t="shared" si="1"/>
        <v>132473.08000000002</v>
      </c>
      <c r="I45" s="55">
        <f t="shared" si="0"/>
        <v>73.371963445029081</v>
      </c>
    </row>
    <row r="46" spans="1:9" x14ac:dyDescent="0.25">
      <c r="A46" s="102" t="s">
        <v>29</v>
      </c>
      <c r="B46" s="103"/>
      <c r="C46" s="15"/>
      <c r="D46" s="15" t="s">
        <v>73</v>
      </c>
      <c r="E46" s="58"/>
      <c r="F46" s="16"/>
      <c r="G46" s="43">
        <f t="shared" si="1"/>
        <v>180550</v>
      </c>
      <c r="H46" s="43">
        <f t="shared" si="1"/>
        <v>132473.08000000002</v>
      </c>
      <c r="I46" s="55">
        <f t="shared" si="0"/>
        <v>73.371963445029081</v>
      </c>
    </row>
    <row r="47" spans="1:9" ht="55.5" customHeight="1" x14ac:dyDescent="0.25">
      <c r="A47" s="100" t="s">
        <v>114</v>
      </c>
      <c r="B47" s="101"/>
      <c r="C47" s="14"/>
      <c r="D47" s="14"/>
      <c r="E47" s="59" t="s">
        <v>142</v>
      </c>
      <c r="F47" s="17"/>
      <c r="G47" s="40">
        <f>G48+G49</f>
        <v>180550</v>
      </c>
      <c r="H47" s="40">
        <f>H48+H49</f>
        <v>132473.08000000002</v>
      </c>
      <c r="I47" s="55">
        <f t="shared" si="0"/>
        <v>73.371963445029081</v>
      </c>
    </row>
    <row r="48" spans="1:9" ht="27.75" customHeight="1" x14ac:dyDescent="0.25">
      <c r="A48" s="100" t="s">
        <v>134</v>
      </c>
      <c r="B48" s="101"/>
      <c r="C48" s="14"/>
      <c r="D48" s="14"/>
      <c r="E48" s="58"/>
      <c r="F48" s="17" t="s">
        <v>72</v>
      </c>
      <c r="G48" s="40">
        <v>141000</v>
      </c>
      <c r="H48" s="40">
        <v>104063.69</v>
      </c>
      <c r="I48" s="55">
        <f t="shared" si="0"/>
        <v>73.804035460992907</v>
      </c>
    </row>
    <row r="49" spans="1:9" ht="69" customHeight="1" x14ac:dyDescent="0.25">
      <c r="A49" s="100" t="s">
        <v>135</v>
      </c>
      <c r="B49" s="106"/>
      <c r="C49" s="14"/>
      <c r="D49" s="14"/>
      <c r="E49" s="58"/>
      <c r="F49" s="17" t="s">
        <v>136</v>
      </c>
      <c r="G49" s="40">
        <v>39550</v>
      </c>
      <c r="H49" s="40">
        <v>28409.39</v>
      </c>
      <c r="I49" s="55">
        <f t="shared" si="0"/>
        <v>71.831580278128953</v>
      </c>
    </row>
    <row r="50" spans="1:9" ht="27" customHeight="1" x14ac:dyDescent="0.25">
      <c r="A50" s="102" t="s">
        <v>30</v>
      </c>
      <c r="B50" s="103"/>
      <c r="C50" s="15" t="s">
        <v>73</v>
      </c>
      <c r="D50" s="15"/>
      <c r="E50" s="58"/>
      <c r="F50" s="16"/>
      <c r="G50" s="43">
        <f>G51</f>
        <v>250000</v>
      </c>
      <c r="H50" s="43">
        <f>H51</f>
        <v>141731.5</v>
      </c>
      <c r="I50" s="55">
        <f t="shared" si="0"/>
        <v>56.692600000000006</v>
      </c>
    </row>
    <row r="51" spans="1:9" ht="54" customHeight="1" x14ac:dyDescent="0.25">
      <c r="A51" s="102" t="s">
        <v>90</v>
      </c>
      <c r="B51" s="103"/>
      <c r="C51" s="15"/>
      <c r="D51" s="15" t="s">
        <v>91</v>
      </c>
      <c r="E51" s="58"/>
      <c r="F51" s="16"/>
      <c r="G51" s="43">
        <f>G52</f>
        <v>250000</v>
      </c>
      <c r="H51" s="43">
        <f>H52</f>
        <v>141731.5</v>
      </c>
      <c r="I51" s="55">
        <f t="shared" si="0"/>
        <v>56.692600000000006</v>
      </c>
    </row>
    <row r="52" spans="1:9" ht="106.5" customHeight="1" x14ac:dyDescent="0.25">
      <c r="A52" s="100" t="s">
        <v>180</v>
      </c>
      <c r="B52" s="101"/>
      <c r="C52" s="14"/>
      <c r="D52" s="14"/>
      <c r="E52" s="61" t="s">
        <v>181</v>
      </c>
      <c r="F52" s="17"/>
      <c r="G52" s="40">
        <f>G53+G55</f>
        <v>250000</v>
      </c>
      <c r="H52" s="40">
        <f>H53+H55</f>
        <v>141731.5</v>
      </c>
      <c r="I52" s="55">
        <f t="shared" si="0"/>
        <v>56.692600000000006</v>
      </c>
    </row>
    <row r="53" spans="1:9" ht="15" customHeight="1" x14ac:dyDescent="0.25">
      <c r="A53" s="104" t="s">
        <v>182</v>
      </c>
      <c r="B53" s="105"/>
      <c r="C53" s="14"/>
      <c r="D53" s="14"/>
      <c r="E53" s="59" t="s">
        <v>183</v>
      </c>
      <c r="F53" s="17"/>
      <c r="G53" s="40">
        <f>G54</f>
        <v>240000</v>
      </c>
      <c r="H53" s="40">
        <f>H54</f>
        <v>141731.5</v>
      </c>
      <c r="I53" s="55">
        <f t="shared" si="0"/>
        <v>59.054791666666659</v>
      </c>
    </row>
    <row r="54" spans="1:9" ht="43.5" customHeight="1" x14ac:dyDescent="0.25">
      <c r="A54" s="100" t="s">
        <v>107</v>
      </c>
      <c r="B54" s="101"/>
      <c r="C54" s="14"/>
      <c r="D54" s="14"/>
      <c r="E54" s="58"/>
      <c r="F54" s="17" t="s">
        <v>76</v>
      </c>
      <c r="G54" s="40">
        <v>240000</v>
      </c>
      <c r="H54" s="40">
        <v>141731.5</v>
      </c>
      <c r="I54" s="55">
        <f t="shared" si="0"/>
        <v>59.054791666666659</v>
      </c>
    </row>
    <row r="55" spans="1:9" ht="30.75" customHeight="1" x14ac:dyDescent="0.25">
      <c r="A55" s="100" t="s">
        <v>184</v>
      </c>
      <c r="B55" s="101"/>
      <c r="C55" s="14"/>
      <c r="D55" s="14"/>
      <c r="E55" s="60" t="s">
        <v>185</v>
      </c>
      <c r="F55" s="17"/>
      <c r="G55" s="40">
        <f>G56</f>
        <v>10000</v>
      </c>
      <c r="H55" s="40">
        <f>H56</f>
        <v>0</v>
      </c>
      <c r="I55" s="55">
        <f t="shared" si="0"/>
        <v>0</v>
      </c>
    </row>
    <row r="56" spans="1:9" ht="42.75" customHeight="1" x14ac:dyDescent="0.25">
      <c r="A56" s="100" t="s">
        <v>107</v>
      </c>
      <c r="B56" s="101"/>
      <c r="C56" s="14"/>
      <c r="D56" s="14"/>
      <c r="E56" s="58"/>
      <c r="F56" s="17" t="s">
        <v>76</v>
      </c>
      <c r="G56" s="40">
        <v>10000</v>
      </c>
      <c r="H56" s="40">
        <v>0</v>
      </c>
      <c r="I56" s="55">
        <f t="shared" si="0"/>
        <v>0</v>
      </c>
    </row>
    <row r="57" spans="1:9" s="79" customFormat="1" ht="16.5" customHeight="1" x14ac:dyDescent="0.25">
      <c r="A57" s="117" t="s">
        <v>38</v>
      </c>
      <c r="B57" s="118"/>
      <c r="C57" s="74" t="s">
        <v>75</v>
      </c>
      <c r="D57" s="74"/>
      <c r="E57" s="75"/>
      <c r="F57" s="76"/>
      <c r="G57" s="77">
        <f>G58+G64</f>
        <v>4703189</v>
      </c>
      <c r="H57" s="77">
        <f>H58+H64</f>
        <v>2103131.96</v>
      </c>
      <c r="I57" s="78">
        <f t="shared" si="0"/>
        <v>44.717147450378882</v>
      </c>
    </row>
    <row r="58" spans="1:9" x14ac:dyDescent="0.25">
      <c r="A58" s="102" t="s">
        <v>39</v>
      </c>
      <c r="B58" s="103"/>
      <c r="C58" s="15"/>
      <c r="D58" s="15" t="s">
        <v>91</v>
      </c>
      <c r="E58" s="58"/>
      <c r="F58" s="16"/>
      <c r="G58" s="43">
        <f>G59</f>
        <v>4653189</v>
      </c>
      <c r="H58" s="43">
        <f>H59</f>
        <v>2098031.96</v>
      </c>
      <c r="I58" s="55">
        <f t="shared" si="0"/>
        <v>45.088045209425189</v>
      </c>
    </row>
    <row r="59" spans="1:9" ht="53.25" customHeight="1" x14ac:dyDescent="0.25">
      <c r="A59" s="100" t="s">
        <v>186</v>
      </c>
      <c r="B59" s="101"/>
      <c r="C59" s="14"/>
      <c r="D59" s="14"/>
      <c r="E59" s="60" t="s">
        <v>144</v>
      </c>
      <c r="F59" s="17"/>
      <c r="G59" s="40">
        <f>G60+G62</f>
        <v>4653189</v>
      </c>
      <c r="H59" s="40">
        <f>H60+H62</f>
        <v>2098031.96</v>
      </c>
      <c r="I59" s="55">
        <f t="shared" si="0"/>
        <v>45.088045209425189</v>
      </c>
    </row>
    <row r="60" spans="1:9" ht="66.75" customHeight="1" x14ac:dyDescent="0.25">
      <c r="A60" s="104" t="s">
        <v>187</v>
      </c>
      <c r="B60" s="105"/>
      <c r="C60" s="14"/>
      <c r="D60" s="14"/>
      <c r="E60" s="59" t="s">
        <v>188</v>
      </c>
      <c r="F60" s="17"/>
      <c r="G60" s="40">
        <f>G61</f>
        <v>1822469.95</v>
      </c>
      <c r="H60" s="40">
        <f>H61</f>
        <v>1202704.96</v>
      </c>
      <c r="I60" s="55">
        <f t="shared" si="0"/>
        <v>65.993129818135003</v>
      </c>
    </row>
    <row r="61" spans="1:9" ht="42.75" customHeight="1" x14ac:dyDescent="0.25">
      <c r="A61" s="100" t="s">
        <v>107</v>
      </c>
      <c r="B61" s="101"/>
      <c r="C61" s="14"/>
      <c r="D61" s="14"/>
      <c r="E61" s="58"/>
      <c r="F61" s="17" t="s">
        <v>76</v>
      </c>
      <c r="G61" s="40">
        <v>1822469.95</v>
      </c>
      <c r="H61" s="40">
        <v>1202704.96</v>
      </c>
      <c r="I61" s="55">
        <f t="shared" si="0"/>
        <v>65.993129818135003</v>
      </c>
    </row>
    <row r="62" spans="1:9" ht="33" customHeight="1" x14ac:dyDescent="0.25">
      <c r="A62" s="100" t="s">
        <v>190</v>
      </c>
      <c r="B62" s="106"/>
      <c r="C62" s="14"/>
      <c r="D62" s="14"/>
      <c r="E62" s="59" t="s">
        <v>189</v>
      </c>
      <c r="F62" s="17"/>
      <c r="G62" s="49">
        <f>G63</f>
        <v>2830719.05</v>
      </c>
      <c r="H62" s="49">
        <f>H63</f>
        <v>895327</v>
      </c>
      <c r="I62" s="55">
        <f t="shared" si="0"/>
        <v>31.628960140004004</v>
      </c>
    </row>
    <row r="63" spans="1:9" ht="43.5" customHeight="1" x14ac:dyDescent="0.25">
      <c r="A63" s="100" t="s">
        <v>107</v>
      </c>
      <c r="B63" s="101"/>
      <c r="C63" s="14"/>
      <c r="D63" s="14"/>
      <c r="E63" s="58"/>
      <c r="F63" s="17" t="s">
        <v>76</v>
      </c>
      <c r="G63" s="40">
        <f>2431189+399530.05</f>
        <v>2830719.05</v>
      </c>
      <c r="H63" s="40">
        <f>495796.95+399530.05</f>
        <v>895327</v>
      </c>
      <c r="I63" s="55">
        <f t="shared" si="0"/>
        <v>31.628960140004004</v>
      </c>
    </row>
    <row r="64" spans="1:9" ht="25.5" customHeight="1" x14ac:dyDescent="0.25">
      <c r="A64" s="102" t="s">
        <v>40</v>
      </c>
      <c r="B64" s="103"/>
      <c r="C64" s="15"/>
      <c r="D64" s="15" t="s">
        <v>92</v>
      </c>
      <c r="E64" s="58"/>
      <c r="F64" s="16"/>
      <c r="G64" s="43">
        <f t="shared" ref="G64:H66" si="2">G65</f>
        <v>50000</v>
      </c>
      <c r="H64" s="43">
        <f t="shared" si="2"/>
        <v>5100</v>
      </c>
      <c r="I64" s="55">
        <f t="shared" si="0"/>
        <v>10.199999999999999</v>
      </c>
    </row>
    <row r="65" spans="1:9" ht="79.5" customHeight="1" x14ac:dyDescent="0.25">
      <c r="A65" s="100" t="s">
        <v>191</v>
      </c>
      <c r="B65" s="101"/>
      <c r="C65" s="14"/>
      <c r="D65" s="14"/>
      <c r="E65" s="59" t="s">
        <v>192</v>
      </c>
      <c r="F65" s="17"/>
      <c r="G65" s="40">
        <f>G66</f>
        <v>50000</v>
      </c>
      <c r="H65" s="40">
        <f t="shared" si="2"/>
        <v>5100</v>
      </c>
      <c r="I65" s="55">
        <f t="shared" si="0"/>
        <v>10.199999999999999</v>
      </c>
    </row>
    <row r="66" spans="1:9" ht="25.5" customHeight="1" x14ac:dyDescent="0.25">
      <c r="A66" s="104" t="s">
        <v>143</v>
      </c>
      <c r="B66" s="105"/>
      <c r="C66" s="14"/>
      <c r="D66" s="14"/>
      <c r="E66" s="59" t="s">
        <v>193</v>
      </c>
      <c r="F66" s="17"/>
      <c r="G66" s="40">
        <f>G67</f>
        <v>50000</v>
      </c>
      <c r="H66" s="40">
        <f t="shared" si="2"/>
        <v>5100</v>
      </c>
      <c r="I66" s="55">
        <f t="shared" ref="I66:I132" si="3">H66/G66*100</f>
        <v>10.199999999999999</v>
      </c>
    </row>
    <row r="67" spans="1:9" ht="43.5" customHeight="1" x14ac:dyDescent="0.25">
      <c r="A67" s="100" t="s">
        <v>107</v>
      </c>
      <c r="B67" s="101"/>
      <c r="C67" s="14"/>
      <c r="D67" s="14"/>
      <c r="E67" s="58"/>
      <c r="F67" s="17" t="s">
        <v>76</v>
      </c>
      <c r="G67" s="40">
        <v>50000</v>
      </c>
      <c r="H67" s="40">
        <v>5100</v>
      </c>
      <c r="I67" s="55">
        <f t="shared" si="3"/>
        <v>10.199999999999999</v>
      </c>
    </row>
    <row r="68" spans="1:9" ht="17.25" customHeight="1" x14ac:dyDescent="0.25">
      <c r="A68" s="102" t="s">
        <v>45</v>
      </c>
      <c r="B68" s="103"/>
      <c r="C68" s="15" t="s">
        <v>93</v>
      </c>
      <c r="D68" s="15"/>
      <c r="E68" s="58"/>
      <c r="F68" s="16"/>
      <c r="G68" s="43">
        <f>G69+G75+G83</f>
        <v>6113550.9100000001</v>
      </c>
      <c r="H68" s="43">
        <f>H69+H75+H83</f>
        <v>4083855.4099999997</v>
      </c>
      <c r="I68" s="55">
        <f t="shared" si="3"/>
        <v>66.800055648837315</v>
      </c>
    </row>
    <row r="69" spans="1:9" x14ac:dyDescent="0.25">
      <c r="A69" s="102" t="s">
        <v>46</v>
      </c>
      <c r="B69" s="103"/>
      <c r="C69" s="15"/>
      <c r="D69" s="15" t="s">
        <v>71</v>
      </c>
      <c r="E69" s="58"/>
      <c r="F69" s="16"/>
      <c r="G69" s="43">
        <f t="shared" ref="G69:H69" si="4">G70</f>
        <v>706334</v>
      </c>
      <c r="H69" s="43">
        <f t="shared" si="4"/>
        <v>440278.63</v>
      </c>
      <c r="I69" s="55">
        <f t="shared" si="3"/>
        <v>62.332923234617056</v>
      </c>
    </row>
    <row r="70" spans="1:9" ht="78" customHeight="1" x14ac:dyDescent="0.25">
      <c r="A70" s="100" t="s">
        <v>199</v>
      </c>
      <c r="B70" s="106"/>
      <c r="C70" s="14"/>
      <c r="D70" s="14"/>
      <c r="E70" s="61" t="s">
        <v>200</v>
      </c>
      <c r="F70" s="17"/>
      <c r="G70" s="40">
        <f>G71+G73</f>
        <v>706334</v>
      </c>
      <c r="H70" s="40">
        <f>H71+H73</f>
        <v>440278.63</v>
      </c>
      <c r="I70" s="55">
        <f t="shared" si="3"/>
        <v>62.332923234617056</v>
      </c>
    </row>
    <row r="71" spans="1:9" ht="26.25" customHeight="1" x14ac:dyDescent="0.25">
      <c r="A71" s="104" t="s">
        <v>145</v>
      </c>
      <c r="B71" s="105"/>
      <c r="C71" s="14"/>
      <c r="D71" s="14"/>
      <c r="E71" s="59" t="s">
        <v>201</v>
      </c>
      <c r="F71" s="17"/>
      <c r="G71" s="40">
        <f>G72</f>
        <v>666334</v>
      </c>
      <c r="H71" s="40">
        <f>H72</f>
        <v>440278.63</v>
      </c>
      <c r="I71" s="55">
        <f t="shared" si="3"/>
        <v>66.074765808138253</v>
      </c>
    </row>
    <row r="72" spans="1:9" ht="26.25" customHeight="1" x14ac:dyDescent="0.25">
      <c r="A72" s="100" t="s">
        <v>107</v>
      </c>
      <c r="B72" s="101"/>
      <c r="C72" s="20"/>
      <c r="D72" s="20"/>
      <c r="E72" s="61"/>
      <c r="F72" s="70">
        <v>244</v>
      </c>
      <c r="G72" s="41">
        <v>666334</v>
      </c>
      <c r="H72" s="40">
        <v>440278.63</v>
      </c>
      <c r="I72" s="55">
        <f t="shared" si="3"/>
        <v>66.074765808138253</v>
      </c>
    </row>
    <row r="73" spans="1:9" ht="26.25" customHeight="1" x14ac:dyDescent="0.25">
      <c r="A73" s="100" t="s">
        <v>202</v>
      </c>
      <c r="B73" s="106"/>
      <c r="C73" s="20"/>
      <c r="D73" s="20"/>
      <c r="E73" s="61" t="s">
        <v>203</v>
      </c>
      <c r="F73" s="71"/>
      <c r="G73" s="41">
        <f>G74</f>
        <v>40000</v>
      </c>
      <c r="H73" s="41">
        <f>H74</f>
        <v>0</v>
      </c>
      <c r="I73" s="55">
        <f t="shared" si="3"/>
        <v>0</v>
      </c>
    </row>
    <row r="74" spans="1:9" ht="42" customHeight="1" x14ac:dyDescent="0.25">
      <c r="A74" s="100" t="s">
        <v>107</v>
      </c>
      <c r="B74" s="101"/>
      <c r="C74" s="20"/>
      <c r="E74" s="61"/>
      <c r="F74" s="36">
        <v>244</v>
      </c>
      <c r="G74" s="41">
        <v>40000</v>
      </c>
      <c r="H74" s="41">
        <v>0</v>
      </c>
      <c r="I74" s="55">
        <f t="shared" si="3"/>
        <v>0</v>
      </c>
    </row>
    <row r="75" spans="1:9" x14ac:dyDescent="0.25">
      <c r="A75" s="102" t="s">
        <v>47</v>
      </c>
      <c r="B75" s="103"/>
      <c r="C75" s="15"/>
      <c r="D75" s="15" t="s">
        <v>73</v>
      </c>
      <c r="E75" s="58"/>
      <c r="F75" s="16"/>
      <c r="G75" s="43">
        <f>G76</f>
        <v>3662149.91</v>
      </c>
      <c r="H75" s="43">
        <f>H76</f>
        <v>2570000.5499999998</v>
      </c>
      <c r="I75" s="55">
        <f t="shared" si="3"/>
        <v>70.177371575703731</v>
      </c>
    </row>
    <row r="76" spans="1:9" ht="55.5" customHeight="1" x14ac:dyDescent="0.25">
      <c r="A76" s="100" t="s">
        <v>194</v>
      </c>
      <c r="B76" s="101"/>
      <c r="C76" s="14"/>
      <c r="D76" s="14"/>
      <c r="E76" s="60" t="s">
        <v>195</v>
      </c>
      <c r="F76" s="17"/>
      <c r="G76" s="40">
        <f>G77+G79+G81</f>
        <v>3662149.91</v>
      </c>
      <c r="H76" s="40">
        <f>H77+H79+H81</f>
        <v>2570000.5499999998</v>
      </c>
      <c r="I76" s="55">
        <f t="shared" si="3"/>
        <v>70.177371575703731</v>
      </c>
    </row>
    <row r="77" spans="1:9" ht="15" customHeight="1" x14ac:dyDescent="0.25">
      <c r="A77" s="111" t="s">
        <v>146</v>
      </c>
      <c r="B77" s="112"/>
      <c r="C77" s="14"/>
      <c r="D77" s="14"/>
      <c r="E77" s="59" t="s">
        <v>196</v>
      </c>
      <c r="F77" s="17"/>
      <c r="G77" s="40">
        <f>G78</f>
        <v>1448149.91</v>
      </c>
      <c r="H77" s="40">
        <f>H78</f>
        <v>833849.88</v>
      </c>
      <c r="I77" s="55">
        <f t="shared" si="3"/>
        <v>57.580356442517754</v>
      </c>
    </row>
    <row r="78" spans="1:9" ht="39.75" customHeight="1" x14ac:dyDescent="0.25">
      <c r="A78" s="100" t="s">
        <v>107</v>
      </c>
      <c r="B78" s="101"/>
      <c r="C78" s="14"/>
      <c r="D78" s="14"/>
      <c r="E78" s="58"/>
      <c r="F78" s="17" t="s">
        <v>76</v>
      </c>
      <c r="G78" s="40">
        <v>1448149.91</v>
      </c>
      <c r="H78" s="40">
        <v>833849.88</v>
      </c>
      <c r="I78" s="55">
        <f t="shared" si="3"/>
        <v>57.580356442517754</v>
      </c>
    </row>
    <row r="79" spans="1:9" ht="26.25" customHeight="1" x14ac:dyDescent="0.25">
      <c r="A79" s="100" t="s">
        <v>148</v>
      </c>
      <c r="B79" s="101"/>
      <c r="C79" s="14"/>
      <c r="D79" s="14"/>
      <c r="E79" s="59" t="s">
        <v>197</v>
      </c>
      <c r="F79" s="17"/>
      <c r="G79" s="40">
        <f>G80</f>
        <v>8800</v>
      </c>
      <c r="H79" s="40">
        <f>H80</f>
        <v>8800</v>
      </c>
      <c r="I79" s="55">
        <f t="shared" si="3"/>
        <v>100</v>
      </c>
    </row>
    <row r="80" spans="1:9" ht="41.25" customHeight="1" x14ac:dyDescent="0.25">
      <c r="A80" s="100" t="s">
        <v>107</v>
      </c>
      <c r="B80" s="101"/>
      <c r="C80" s="14"/>
      <c r="D80" s="14"/>
      <c r="E80" s="58"/>
      <c r="F80" s="17" t="s">
        <v>76</v>
      </c>
      <c r="G80" s="40">
        <v>8800</v>
      </c>
      <c r="H80" s="40">
        <v>8800</v>
      </c>
      <c r="I80" s="55">
        <f t="shared" si="3"/>
        <v>100</v>
      </c>
    </row>
    <row r="81" spans="1:9" ht="27" customHeight="1" x14ac:dyDescent="0.25">
      <c r="A81" s="100" t="s">
        <v>147</v>
      </c>
      <c r="B81" s="101"/>
      <c r="C81" s="14"/>
      <c r="D81" s="14"/>
      <c r="E81" s="59" t="s">
        <v>198</v>
      </c>
      <c r="F81" s="17"/>
      <c r="G81" s="40">
        <f>G82</f>
        <v>2205200</v>
      </c>
      <c r="H81" s="40">
        <f>H82</f>
        <v>1727350.67</v>
      </c>
      <c r="I81" s="55">
        <f t="shared" si="3"/>
        <v>78.330794032287315</v>
      </c>
    </row>
    <row r="82" spans="1:9" ht="41.25" customHeight="1" x14ac:dyDescent="0.25">
      <c r="A82" s="100" t="s">
        <v>107</v>
      </c>
      <c r="B82" s="101"/>
      <c r="C82" s="14"/>
      <c r="D82" s="14"/>
      <c r="E82" s="58"/>
      <c r="F82" s="17" t="s">
        <v>76</v>
      </c>
      <c r="G82" s="40">
        <v>2205200</v>
      </c>
      <c r="H82" s="40">
        <v>1727350.67</v>
      </c>
      <c r="I82" s="55">
        <f t="shared" si="3"/>
        <v>78.330794032287315</v>
      </c>
    </row>
    <row r="83" spans="1:9" ht="29.25" customHeight="1" x14ac:dyDescent="0.25">
      <c r="A83" s="102" t="s">
        <v>48</v>
      </c>
      <c r="B83" s="103"/>
      <c r="C83" s="15"/>
      <c r="D83" s="15" t="s">
        <v>93</v>
      </c>
      <c r="E83" s="58"/>
      <c r="F83" s="16"/>
      <c r="G83" s="43">
        <f>G87+G92+G84</f>
        <v>1745067</v>
      </c>
      <c r="H83" s="43">
        <f>H87+H92+H84</f>
        <v>1073576.23</v>
      </c>
      <c r="I83" s="55">
        <f t="shared" si="3"/>
        <v>61.520631013021273</v>
      </c>
    </row>
    <row r="84" spans="1:9" ht="51.75" customHeight="1" x14ac:dyDescent="0.25">
      <c r="A84" s="100" t="s">
        <v>204</v>
      </c>
      <c r="B84" s="101"/>
      <c r="C84" s="14"/>
      <c r="D84" s="14"/>
      <c r="E84" s="59" t="s">
        <v>205</v>
      </c>
      <c r="F84" s="17"/>
      <c r="G84" s="40">
        <f>G85</f>
        <v>600000</v>
      </c>
      <c r="H84" s="40">
        <f>H85</f>
        <v>468911.89</v>
      </c>
      <c r="I84" s="55">
        <f t="shared" si="3"/>
        <v>78.151981666666671</v>
      </c>
    </row>
    <row r="85" spans="1:9" ht="45" customHeight="1" x14ac:dyDescent="0.25">
      <c r="A85" s="104" t="s">
        <v>149</v>
      </c>
      <c r="B85" s="105"/>
      <c r="C85" s="14"/>
      <c r="D85" s="14"/>
      <c r="E85" s="59" t="s">
        <v>206</v>
      </c>
      <c r="F85" s="17"/>
      <c r="G85" s="40">
        <f>G86</f>
        <v>600000</v>
      </c>
      <c r="H85" s="40">
        <f>H86</f>
        <v>468911.89</v>
      </c>
      <c r="I85" s="55">
        <f t="shared" si="3"/>
        <v>78.151981666666671</v>
      </c>
    </row>
    <row r="86" spans="1:9" ht="67.5" customHeight="1" x14ac:dyDescent="0.25">
      <c r="A86" s="100" t="s">
        <v>207</v>
      </c>
      <c r="B86" s="101"/>
      <c r="C86" s="14"/>
      <c r="D86" s="14"/>
      <c r="E86" s="58"/>
      <c r="F86" s="17" t="s">
        <v>208</v>
      </c>
      <c r="G86" s="40">
        <v>600000</v>
      </c>
      <c r="H86" s="40">
        <v>468911.89</v>
      </c>
      <c r="I86" s="55">
        <f t="shared" si="3"/>
        <v>78.151981666666671</v>
      </c>
    </row>
    <row r="87" spans="1:9" ht="68.25" customHeight="1" x14ac:dyDescent="0.25">
      <c r="A87" s="100" t="s">
        <v>209</v>
      </c>
      <c r="B87" s="106"/>
      <c r="C87" s="14"/>
      <c r="D87" s="14"/>
      <c r="E87" s="58" t="s">
        <v>210</v>
      </c>
      <c r="F87" s="17"/>
      <c r="G87" s="40">
        <f>G88+G90</f>
        <v>1060000</v>
      </c>
      <c r="H87" s="40">
        <f>H88+H90</f>
        <v>540864.09</v>
      </c>
      <c r="I87" s="55">
        <f t="shared" si="3"/>
        <v>51.024914150943388</v>
      </c>
    </row>
    <row r="88" spans="1:9" ht="52.5" customHeight="1" x14ac:dyDescent="0.25">
      <c r="A88" s="100" t="s">
        <v>211</v>
      </c>
      <c r="B88" s="106"/>
      <c r="C88" s="14"/>
      <c r="D88" s="14"/>
      <c r="E88" s="58" t="s">
        <v>213</v>
      </c>
      <c r="F88" s="17"/>
      <c r="G88" s="40">
        <f>G89</f>
        <v>160000</v>
      </c>
      <c r="H88" s="40">
        <f>H89</f>
        <v>16004.34</v>
      </c>
      <c r="I88" s="55">
        <f t="shared" si="3"/>
        <v>10.002712499999999</v>
      </c>
    </row>
    <row r="89" spans="1:9" ht="65.25" customHeight="1" x14ac:dyDescent="0.25">
      <c r="A89" s="100" t="s">
        <v>107</v>
      </c>
      <c r="B89" s="101"/>
      <c r="C89" s="14"/>
      <c r="D89" s="14"/>
      <c r="E89" s="58"/>
      <c r="F89" s="17" t="s">
        <v>76</v>
      </c>
      <c r="G89" s="40">
        <v>160000</v>
      </c>
      <c r="H89" s="40">
        <v>16004.34</v>
      </c>
      <c r="I89" s="55">
        <f t="shared" si="3"/>
        <v>10.002712499999999</v>
      </c>
    </row>
    <row r="90" spans="1:9" ht="65.25" customHeight="1" x14ac:dyDescent="0.25">
      <c r="A90" s="100" t="s">
        <v>154</v>
      </c>
      <c r="B90" s="106"/>
      <c r="C90" s="14"/>
      <c r="D90" s="14"/>
      <c r="E90" s="58" t="s">
        <v>212</v>
      </c>
      <c r="F90" s="17"/>
      <c r="G90" s="40">
        <f>G91</f>
        <v>900000</v>
      </c>
      <c r="H90" s="40">
        <f>H91</f>
        <v>524859.75</v>
      </c>
      <c r="I90" s="55">
        <f t="shared" si="3"/>
        <v>58.317750000000004</v>
      </c>
    </row>
    <row r="91" spans="1:9" ht="65.25" customHeight="1" x14ac:dyDescent="0.25">
      <c r="A91" s="100" t="s">
        <v>107</v>
      </c>
      <c r="B91" s="101"/>
      <c r="C91" s="14"/>
      <c r="D91" s="14"/>
      <c r="E91" s="58"/>
      <c r="F91" s="17" t="s">
        <v>76</v>
      </c>
      <c r="G91" s="40">
        <v>900000</v>
      </c>
      <c r="H91" s="40">
        <v>524859.75</v>
      </c>
      <c r="I91" s="55">
        <f t="shared" si="3"/>
        <v>58.317750000000004</v>
      </c>
    </row>
    <row r="92" spans="1:9" ht="65.25" customHeight="1" x14ac:dyDescent="0.25">
      <c r="A92" s="100" t="s">
        <v>117</v>
      </c>
      <c r="B92" s="101"/>
      <c r="C92" s="14"/>
      <c r="D92" s="38"/>
      <c r="E92" s="59" t="s">
        <v>150</v>
      </c>
      <c r="F92" s="39"/>
      <c r="G92" s="40">
        <f>G93</f>
        <v>85067</v>
      </c>
      <c r="H92" s="40">
        <f>H93</f>
        <v>63800.25</v>
      </c>
      <c r="I92" s="55">
        <f t="shared" si="3"/>
        <v>75</v>
      </c>
    </row>
    <row r="93" spans="1:9" ht="15" customHeight="1" x14ac:dyDescent="0.25">
      <c r="A93" s="100" t="s">
        <v>81</v>
      </c>
      <c r="B93" s="101"/>
      <c r="C93" s="14"/>
      <c r="D93" s="14"/>
      <c r="E93" s="58"/>
      <c r="F93" s="17" t="s">
        <v>82</v>
      </c>
      <c r="G93" s="41">
        <v>85067</v>
      </c>
      <c r="H93" s="41">
        <v>63800.25</v>
      </c>
      <c r="I93" s="55">
        <f t="shared" si="3"/>
        <v>75</v>
      </c>
    </row>
    <row r="94" spans="1:9" x14ac:dyDescent="0.25">
      <c r="A94" s="102" t="s">
        <v>53</v>
      </c>
      <c r="B94" s="103"/>
      <c r="C94" s="15" t="s">
        <v>94</v>
      </c>
      <c r="D94" s="15"/>
      <c r="E94" s="58"/>
      <c r="F94" s="16"/>
      <c r="G94" s="43">
        <f>G95</f>
        <v>177000</v>
      </c>
      <c r="H94" s="43">
        <f>H95</f>
        <v>145000</v>
      </c>
      <c r="I94" s="55">
        <f t="shared" si="3"/>
        <v>81.920903954802256</v>
      </c>
    </row>
    <row r="95" spans="1:9" ht="30" customHeight="1" x14ac:dyDescent="0.25">
      <c r="A95" s="102" t="s">
        <v>54</v>
      </c>
      <c r="B95" s="103"/>
      <c r="C95" s="15"/>
      <c r="D95" s="15" t="s">
        <v>94</v>
      </c>
      <c r="E95" s="58"/>
      <c r="F95" s="16"/>
      <c r="G95" s="43">
        <f>G96</f>
        <v>177000</v>
      </c>
      <c r="H95" s="43">
        <f>H96+H99</f>
        <v>145000</v>
      </c>
      <c r="I95" s="55">
        <f t="shared" si="3"/>
        <v>81.920903954802256</v>
      </c>
    </row>
    <row r="96" spans="1:9" ht="54.75" customHeight="1" x14ac:dyDescent="0.25">
      <c r="A96" s="100" t="s">
        <v>214</v>
      </c>
      <c r="B96" s="101"/>
      <c r="C96" s="14"/>
      <c r="D96" s="14"/>
      <c r="E96" s="61" t="s">
        <v>215</v>
      </c>
      <c r="F96" s="17"/>
      <c r="G96" s="40">
        <f>G97+G99</f>
        <v>177000</v>
      </c>
      <c r="H96" s="40">
        <f>H97</f>
        <v>9000</v>
      </c>
      <c r="I96" s="55">
        <f t="shared" si="3"/>
        <v>5.0847457627118651</v>
      </c>
    </row>
    <row r="97" spans="1:9" ht="16.5" customHeight="1" x14ac:dyDescent="0.25">
      <c r="A97" s="104" t="s">
        <v>151</v>
      </c>
      <c r="B97" s="105"/>
      <c r="C97" s="14"/>
      <c r="D97" s="14"/>
      <c r="E97" s="60" t="s">
        <v>216</v>
      </c>
      <c r="F97" s="17"/>
      <c r="G97" s="40">
        <f>G98</f>
        <v>9000</v>
      </c>
      <c r="H97" s="40">
        <f>H98</f>
        <v>9000</v>
      </c>
      <c r="I97" s="55">
        <f t="shared" si="3"/>
        <v>100</v>
      </c>
    </row>
    <row r="98" spans="1:9" ht="15" customHeight="1" x14ac:dyDescent="0.25">
      <c r="A98" s="100" t="s">
        <v>107</v>
      </c>
      <c r="B98" s="101"/>
      <c r="C98" s="14"/>
      <c r="D98" s="14"/>
      <c r="E98" s="58"/>
      <c r="F98" s="17" t="s">
        <v>76</v>
      </c>
      <c r="G98" s="40">
        <v>9000</v>
      </c>
      <c r="H98" s="40">
        <v>9000</v>
      </c>
      <c r="I98" s="55">
        <f t="shared" si="3"/>
        <v>100</v>
      </c>
    </row>
    <row r="99" spans="1:9" ht="65.25" customHeight="1" x14ac:dyDescent="0.25">
      <c r="A99" s="104" t="s">
        <v>155</v>
      </c>
      <c r="B99" s="105"/>
      <c r="C99" s="14"/>
      <c r="D99" s="14"/>
      <c r="E99" s="62" t="s">
        <v>217</v>
      </c>
      <c r="F99" s="17"/>
      <c r="G99" s="40">
        <f>G100</f>
        <v>168000</v>
      </c>
      <c r="H99" s="40">
        <f>H100</f>
        <v>136000</v>
      </c>
      <c r="I99" s="55">
        <f t="shared" si="3"/>
        <v>80.952380952380949</v>
      </c>
    </row>
    <row r="100" spans="1:9" ht="40.5" customHeight="1" x14ac:dyDescent="0.25">
      <c r="A100" s="100" t="s">
        <v>81</v>
      </c>
      <c r="B100" s="101"/>
      <c r="C100" s="14"/>
      <c r="D100" s="14"/>
      <c r="E100" s="58"/>
      <c r="F100" s="17" t="s">
        <v>82</v>
      </c>
      <c r="G100" s="40">
        <v>168000</v>
      </c>
      <c r="H100" s="40">
        <v>136000</v>
      </c>
      <c r="I100" s="55">
        <f t="shared" si="3"/>
        <v>80.952380952380949</v>
      </c>
    </row>
    <row r="101" spans="1:9" ht="28.5" customHeight="1" x14ac:dyDescent="0.25">
      <c r="A101" s="102" t="s">
        <v>95</v>
      </c>
      <c r="B101" s="103"/>
      <c r="C101" s="15" t="s">
        <v>96</v>
      </c>
      <c r="D101" s="15"/>
      <c r="E101" s="58"/>
      <c r="F101" s="16"/>
      <c r="G101" s="43">
        <f>G102</f>
        <v>415306</v>
      </c>
      <c r="H101" s="43">
        <f>H102</f>
        <v>284929.5</v>
      </c>
      <c r="I101" s="55">
        <f t="shared" si="3"/>
        <v>68.607123422247696</v>
      </c>
    </row>
    <row r="102" spans="1:9" x14ac:dyDescent="0.25">
      <c r="A102" s="102" t="s">
        <v>97</v>
      </c>
      <c r="B102" s="103"/>
      <c r="C102" s="15"/>
      <c r="D102" s="15" t="s">
        <v>69</v>
      </c>
      <c r="E102" s="58"/>
      <c r="F102" s="16"/>
      <c r="G102" s="43">
        <f>G104+G106</f>
        <v>415306</v>
      </c>
      <c r="H102" s="43">
        <f>H104+H106</f>
        <v>284929.5</v>
      </c>
      <c r="I102" s="55">
        <f t="shared" si="3"/>
        <v>68.607123422247696</v>
      </c>
    </row>
    <row r="103" spans="1:9" ht="69.75" customHeight="1" x14ac:dyDescent="0.25">
      <c r="A103" s="100" t="s">
        <v>218</v>
      </c>
      <c r="B103" s="101"/>
      <c r="C103" s="14"/>
      <c r="D103" s="14"/>
      <c r="E103" s="60" t="s">
        <v>152</v>
      </c>
      <c r="F103" s="17"/>
      <c r="G103" s="40">
        <f>G104+G106</f>
        <v>415306</v>
      </c>
      <c r="H103" s="40">
        <f>H104+H106</f>
        <v>284929.5</v>
      </c>
      <c r="I103" s="55">
        <f t="shared" si="3"/>
        <v>68.607123422247696</v>
      </c>
    </row>
    <row r="104" spans="1:9" ht="15" customHeight="1" x14ac:dyDescent="0.25">
      <c r="A104" s="104" t="s">
        <v>219</v>
      </c>
      <c r="B104" s="105"/>
      <c r="C104" s="14"/>
      <c r="D104" s="14"/>
      <c r="E104" s="59" t="s">
        <v>220</v>
      </c>
      <c r="F104" s="17"/>
      <c r="G104" s="40">
        <f>G105</f>
        <v>300000</v>
      </c>
      <c r="H104" s="40">
        <f>H105</f>
        <v>198450</v>
      </c>
      <c r="I104" s="55">
        <f t="shared" si="3"/>
        <v>66.149999999999991</v>
      </c>
    </row>
    <row r="105" spans="1:9" ht="40.5" customHeight="1" x14ac:dyDescent="0.25">
      <c r="A105" s="100" t="s">
        <v>107</v>
      </c>
      <c r="B105" s="101"/>
      <c r="C105" s="14"/>
      <c r="D105" s="14"/>
      <c r="E105" s="58"/>
      <c r="F105" s="17" t="s">
        <v>76</v>
      </c>
      <c r="G105" s="40">
        <v>300000</v>
      </c>
      <c r="H105" s="40">
        <v>198450</v>
      </c>
      <c r="I105" s="55">
        <f t="shared" si="3"/>
        <v>66.149999999999991</v>
      </c>
    </row>
    <row r="106" spans="1:9" ht="29.25" customHeight="1" x14ac:dyDescent="0.25">
      <c r="A106" s="100" t="s">
        <v>221</v>
      </c>
      <c r="B106" s="106"/>
      <c r="C106" s="14"/>
      <c r="D106" s="14"/>
      <c r="E106" s="59" t="s">
        <v>222</v>
      </c>
      <c r="F106" s="17"/>
      <c r="G106" s="40">
        <f>G107</f>
        <v>115306</v>
      </c>
      <c r="H106" s="40">
        <f>H107</f>
        <v>86479.5</v>
      </c>
      <c r="I106" s="55">
        <f t="shared" si="3"/>
        <v>75</v>
      </c>
    </row>
    <row r="107" spans="1:9" ht="16.5" customHeight="1" x14ac:dyDescent="0.25">
      <c r="A107" s="100" t="s">
        <v>81</v>
      </c>
      <c r="B107" s="101"/>
      <c r="C107" s="14"/>
      <c r="D107" s="14"/>
      <c r="E107" s="58"/>
      <c r="F107" s="17" t="s">
        <v>82</v>
      </c>
      <c r="G107" s="40">
        <v>115306</v>
      </c>
      <c r="H107" s="40">
        <v>86479.5</v>
      </c>
      <c r="I107" s="55">
        <f t="shared" si="3"/>
        <v>75</v>
      </c>
    </row>
    <row r="108" spans="1:9" x14ac:dyDescent="0.25">
      <c r="A108" s="102" t="s">
        <v>60</v>
      </c>
      <c r="B108" s="103"/>
      <c r="C108" s="15" t="s">
        <v>98</v>
      </c>
      <c r="D108" s="15"/>
      <c r="E108" s="58"/>
      <c r="F108" s="16"/>
      <c r="G108" s="43">
        <f>G113+G109</f>
        <v>846577</v>
      </c>
      <c r="H108" s="43">
        <f>H113+H109</f>
        <v>62060.01</v>
      </c>
      <c r="I108" s="55">
        <f t="shared" si="3"/>
        <v>7.3306988023534778</v>
      </c>
    </row>
    <row r="109" spans="1:9" x14ac:dyDescent="0.25">
      <c r="A109" s="102" t="s">
        <v>223</v>
      </c>
      <c r="B109" s="106"/>
      <c r="C109" s="15"/>
      <c r="D109" s="15" t="s">
        <v>69</v>
      </c>
      <c r="E109" s="58"/>
      <c r="F109" s="16"/>
      <c r="G109" s="43">
        <f t="shared" ref="G109:H111" si="5">G110</f>
        <v>72000</v>
      </c>
      <c r="H109" s="43">
        <f t="shared" si="5"/>
        <v>47060.01</v>
      </c>
      <c r="I109" s="55"/>
    </row>
    <row r="110" spans="1:9" ht="53.25" customHeight="1" x14ac:dyDescent="0.25">
      <c r="A110" s="100" t="s">
        <v>224</v>
      </c>
      <c r="B110" s="108"/>
      <c r="C110" s="15"/>
      <c r="D110" s="15"/>
      <c r="E110" s="58" t="s">
        <v>225</v>
      </c>
      <c r="F110" s="16"/>
      <c r="G110" s="40">
        <f t="shared" si="5"/>
        <v>72000</v>
      </c>
      <c r="H110" s="40">
        <f t="shared" si="5"/>
        <v>47060.01</v>
      </c>
      <c r="I110" s="55">
        <f t="shared" si="3"/>
        <v>65.361125000000001</v>
      </c>
    </row>
    <row r="111" spans="1:9" ht="42.75" customHeight="1" x14ac:dyDescent="0.25">
      <c r="A111" s="100" t="s">
        <v>226</v>
      </c>
      <c r="B111" s="106"/>
      <c r="C111" s="15"/>
      <c r="D111" s="15"/>
      <c r="E111" s="58" t="s">
        <v>227</v>
      </c>
      <c r="F111" s="16"/>
      <c r="G111" s="40">
        <f t="shared" si="5"/>
        <v>72000</v>
      </c>
      <c r="H111" s="40">
        <f t="shared" si="5"/>
        <v>47060.01</v>
      </c>
      <c r="I111" s="55">
        <f t="shared" si="3"/>
        <v>65.361125000000001</v>
      </c>
    </row>
    <row r="112" spans="1:9" ht="28.5" customHeight="1" x14ac:dyDescent="0.25">
      <c r="A112" s="109" t="s">
        <v>228</v>
      </c>
      <c r="B112" s="110"/>
      <c r="C112" s="15"/>
      <c r="D112" s="15"/>
      <c r="E112" s="58"/>
      <c r="F112" s="17" t="s">
        <v>229</v>
      </c>
      <c r="G112" s="40">
        <v>72000</v>
      </c>
      <c r="H112" s="40">
        <v>47060.01</v>
      </c>
      <c r="I112" s="55">
        <f t="shared" si="3"/>
        <v>65.361125000000001</v>
      </c>
    </row>
    <row r="113" spans="1:9" ht="16.5" customHeight="1" x14ac:dyDescent="0.25">
      <c r="A113" s="102" t="s">
        <v>61</v>
      </c>
      <c r="B113" s="103"/>
      <c r="C113" s="15"/>
      <c r="D113" s="15" t="s">
        <v>73</v>
      </c>
      <c r="E113" s="58"/>
      <c r="F113" s="16"/>
      <c r="G113" s="43">
        <f>G114+G118+G121</f>
        <v>774577</v>
      </c>
      <c r="H113" s="43">
        <f>H114+H118+H121</f>
        <v>15000</v>
      </c>
      <c r="I113" s="55">
        <f>H113/G113*100</f>
        <v>1.9365408474560954</v>
      </c>
    </row>
    <row r="114" spans="1:9" ht="67.5" customHeight="1" x14ac:dyDescent="0.25">
      <c r="A114" s="100" t="s">
        <v>230</v>
      </c>
      <c r="B114" s="101"/>
      <c r="C114" s="14"/>
      <c r="D114" s="14"/>
      <c r="E114" s="60" t="s">
        <v>231</v>
      </c>
      <c r="F114" s="17"/>
      <c r="G114" s="40">
        <f t="shared" ref="G114:H116" si="6">G115</f>
        <v>736577</v>
      </c>
      <c r="H114" s="40">
        <f t="shared" si="6"/>
        <v>0</v>
      </c>
      <c r="I114" s="55">
        <f t="shared" si="3"/>
        <v>0</v>
      </c>
    </row>
    <row r="115" spans="1:9" ht="58.5" customHeight="1" x14ac:dyDescent="0.25">
      <c r="A115" s="104" t="s">
        <v>232</v>
      </c>
      <c r="B115" s="105"/>
      <c r="C115" s="14"/>
      <c r="D115" s="14"/>
      <c r="E115" s="62" t="s">
        <v>233</v>
      </c>
      <c r="F115" s="17"/>
      <c r="G115" s="40">
        <f t="shared" si="6"/>
        <v>736577</v>
      </c>
      <c r="H115" s="40">
        <f t="shared" si="6"/>
        <v>0</v>
      </c>
      <c r="I115" s="55">
        <f t="shared" si="3"/>
        <v>0</v>
      </c>
    </row>
    <row r="116" spans="1:9" ht="69.75" customHeight="1" x14ac:dyDescent="0.25">
      <c r="A116" s="104" t="s">
        <v>234</v>
      </c>
      <c r="B116" s="105"/>
      <c r="C116" s="14"/>
      <c r="D116" s="14"/>
      <c r="E116" s="62" t="s">
        <v>242</v>
      </c>
      <c r="F116" s="17"/>
      <c r="G116" s="40">
        <f t="shared" si="6"/>
        <v>736577</v>
      </c>
      <c r="H116" s="40">
        <f t="shared" si="6"/>
        <v>0</v>
      </c>
      <c r="I116" s="55">
        <f t="shared" si="3"/>
        <v>0</v>
      </c>
    </row>
    <row r="117" spans="1:9" ht="15" customHeight="1" x14ac:dyDescent="0.25">
      <c r="A117" s="100" t="s">
        <v>81</v>
      </c>
      <c r="B117" s="101"/>
      <c r="C117" s="14"/>
      <c r="D117" s="14"/>
      <c r="E117" s="58"/>
      <c r="F117" s="17" t="s">
        <v>82</v>
      </c>
      <c r="G117" s="40">
        <v>736577</v>
      </c>
      <c r="H117" s="40">
        <v>0</v>
      </c>
      <c r="I117" s="55">
        <f t="shared" si="3"/>
        <v>0</v>
      </c>
    </row>
    <row r="118" spans="1:9" ht="79.5" customHeight="1" x14ac:dyDescent="0.25">
      <c r="A118" s="100" t="s">
        <v>199</v>
      </c>
      <c r="B118" s="106"/>
      <c r="C118" s="14"/>
      <c r="D118" s="14"/>
      <c r="E118" s="61" t="s">
        <v>200</v>
      </c>
      <c r="F118" s="17"/>
      <c r="G118" s="40">
        <f>G119</f>
        <v>8000</v>
      </c>
      <c r="H118" s="40">
        <f>H119</f>
        <v>0</v>
      </c>
      <c r="I118" s="55">
        <f t="shared" si="3"/>
        <v>0</v>
      </c>
    </row>
    <row r="119" spans="1:9" ht="27" customHeight="1" x14ac:dyDescent="0.25">
      <c r="A119" s="104" t="s">
        <v>145</v>
      </c>
      <c r="B119" s="105"/>
      <c r="C119" s="14"/>
      <c r="D119" s="14"/>
      <c r="E119" s="59" t="s">
        <v>201</v>
      </c>
      <c r="F119" s="17"/>
      <c r="G119" s="40">
        <f>G120</f>
        <v>8000</v>
      </c>
      <c r="H119" s="40">
        <f>H120</f>
        <v>0</v>
      </c>
      <c r="I119" s="55">
        <f t="shared" si="3"/>
        <v>0</v>
      </c>
    </row>
    <row r="120" spans="1:9" ht="14.25" customHeight="1" x14ac:dyDescent="0.25">
      <c r="A120" s="100" t="s">
        <v>124</v>
      </c>
      <c r="B120" s="106"/>
      <c r="C120" s="14"/>
      <c r="D120" s="14"/>
      <c r="E120" s="58"/>
      <c r="F120" s="17" t="s">
        <v>125</v>
      </c>
      <c r="G120" s="40">
        <v>8000</v>
      </c>
      <c r="H120" s="40">
        <v>0</v>
      </c>
      <c r="I120" s="55">
        <f t="shared" si="3"/>
        <v>0</v>
      </c>
    </row>
    <row r="121" spans="1:9" ht="81.75" customHeight="1" x14ac:dyDescent="0.25">
      <c r="A121" s="100" t="s">
        <v>243</v>
      </c>
      <c r="B121" s="106"/>
      <c r="C121" s="14"/>
      <c r="D121" s="14"/>
      <c r="E121" s="60" t="s">
        <v>231</v>
      </c>
      <c r="F121" s="17"/>
      <c r="G121" s="40">
        <f>G122</f>
        <v>30000</v>
      </c>
      <c r="H121" s="40">
        <f>H122</f>
        <v>15000</v>
      </c>
      <c r="I121" s="55">
        <f t="shared" si="3"/>
        <v>50</v>
      </c>
    </row>
    <row r="122" spans="1:9" ht="27" customHeight="1" x14ac:dyDescent="0.25">
      <c r="A122" s="100" t="s">
        <v>245</v>
      </c>
      <c r="B122" s="106"/>
      <c r="C122" s="14"/>
      <c r="D122" s="14"/>
      <c r="E122" s="62" t="s">
        <v>244</v>
      </c>
      <c r="F122" s="17"/>
      <c r="G122" s="40">
        <f>G123</f>
        <v>30000</v>
      </c>
      <c r="H122" s="40">
        <f>H123</f>
        <v>15000</v>
      </c>
      <c r="I122" s="55">
        <f t="shared" si="3"/>
        <v>50</v>
      </c>
    </row>
    <row r="123" spans="1:9" ht="14.25" customHeight="1" x14ac:dyDescent="0.25">
      <c r="A123" s="100" t="s">
        <v>124</v>
      </c>
      <c r="B123" s="106"/>
      <c r="C123" s="14"/>
      <c r="D123" s="14"/>
      <c r="E123" s="62"/>
      <c r="F123" s="17" t="s">
        <v>125</v>
      </c>
      <c r="G123" s="40">
        <v>30000</v>
      </c>
      <c r="H123" s="40">
        <v>15000</v>
      </c>
      <c r="I123" s="55">
        <f t="shared" si="3"/>
        <v>50</v>
      </c>
    </row>
    <row r="124" spans="1:9" x14ac:dyDescent="0.25">
      <c r="A124" s="102" t="s">
        <v>62</v>
      </c>
      <c r="B124" s="103"/>
      <c r="C124" s="15" t="s">
        <v>85</v>
      </c>
      <c r="D124" s="15"/>
      <c r="E124" s="58"/>
      <c r="F124" s="16"/>
      <c r="G124" s="43">
        <f>G125</f>
        <v>2902650.05</v>
      </c>
      <c r="H124" s="43">
        <f>H125</f>
        <v>2332892.7599999998</v>
      </c>
      <c r="I124" s="55">
        <f t="shared" si="3"/>
        <v>80.371133957398683</v>
      </c>
    </row>
    <row r="125" spans="1:9" ht="57" customHeight="1" x14ac:dyDescent="0.25">
      <c r="A125" s="100" t="s">
        <v>239</v>
      </c>
      <c r="B125" s="101"/>
      <c r="C125" s="15"/>
      <c r="D125" s="15"/>
      <c r="E125" s="58" t="s">
        <v>240</v>
      </c>
      <c r="F125" s="16"/>
      <c r="G125" s="43">
        <f>G126+G130</f>
        <v>2902650.05</v>
      </c>
      <c r="H125" s="43">
        <f>H126+H130</f>
        <v>2332892.7599999998</v>
      </c>
      <c r="I125" s="55">
        <f t="shared" si="3"/>
        <v>80.371133957398683</v>
      </c>
    </row>
    <row r="126" spans="1:9" x14ac:dyDescent="0.25">
      <c r="A126" s="102" t="s">
        <v>122</v>
      </c>
      <c r="B126" s="107"/>
      <c r="C126" s="15"/>
      <c r="D126" s="15" t="s">
        <v>69</v>
      </c>
      <c r="E126" s="58"/>
      <c r="F126" s="16"/>
      <c r="G126" s="43">
        <f t="shared" ref="G126:H128" si="7">G127</f>
        <v>933150.05</v>
      </c>
      <c r="H126" s="43">
        <f t="shared" si="7"/>
        <v>363392.76</v>
      </c>
      <c r="I126" s="55">
        <f t="shared" si="3"/>
        <v>38.942585921738953</v>
      </c>
    </row>
    <row r="127" spans="1:9" ht="16.5" customHeight="1" x14ac:dyDescent="0.25">
      <c r="A127" s="104" t="s">
        <v>235</v>
      </c>
      <c r="B127" s="105"/>
      <c r="C127" s="15"/>
      <c r="D127" s="15"/>
      <c r="E127" s="59" t="s">
        <v>236</v>
      </c>
      <c r="F127" s="16"/>
      <c r="G127" s="40">
        <f t="shared" si="7"/>
        <v>933150.05</v>
      </c>
      <c r="H127" s="40">
        <f t="shared" si="7"/>
        <v>363392.76</v>
      </c>
      <c r="I127" s="55">
        <f t="shared" si="3"/>
        <v>38.942585921738953</v>
      </c>
    </row>
    <row r="128" spans="1:9" ht="40.5" customHeight="1" x14ac:dyDescent="0.25">
      <c r="A128" s="104" t="s">
        <v>237</v>
      </c>
      <c r="B128" s="105"/>
      <c r="C128" s="15"/>
      <c r="D128" s="15"/>
      <c r="E128" s="59" t="s">
        <v>238</v>
      </c>
      <c r="F128" s="16"/>
      <c r="G128" s="40">
        <f t="shared" si="7"/>
        <v>933150.05</v>
      </c>
      <c r="H128" s="40">
        <f t="shared" si="7"/>
        <v>363392.76</v>
      </c>
      <c r="I128" s="55">
        <f t="shared" si="3"/>
        <v>38.942585921738953</v>
      </c>
    </row>
    <row r="129" spans="1:9" ht="40.5" customHeight="1" x14ac:dyDescent="0.25">
      <c r="A129" s="100" t="s">
        <v>107</v>
      </c>
      <c r="B129" s="101"/>
      <c r="C129" s="14"/>
      <c r="D129" s="14"/>
      <c r="E129" s="58"/>
      <c r="F129" s="17" t="s">
        <v>76</v>
      </c>
      <c r="G129" s="40">
        <v>933150.05</v>
      </c>
      <c r="H129" s="40">
        <v>363392.76</v>
      </c>
      <c r="I129" s="55">
        <f t="shared" si="3"/>
        <v>38.942585921738953</v>
      </c>
    </row>
    <row r="130" spans="1:9" x14ac:dyDescent="0.25">
      <c r="A130" s="102" t="s">
        <v>153</v>
      </c>
      <c r="B130" s="103"/>
      <c r="C130" s="15"/>
      <c r="D130" s="15" t="s">
        <v>71</v>
      </c>
      <c r="E130" s="58"/>
      <c r="F130" s="16"/>
      <c r="G130" s="43">
        <f>G131</f>
        <v>1969500</v>
      </c>
      <c r="H130" s="43">
        <f>H131</f>
        <v>1969500</v>
      </c>
      <c r="I130" s="55">
        <f t="shared" si="3"/>
        <v>100</v>
      </c>
    </row>
    <row r="131" spans="1:9" ht="30" customHeight="1" x14ac:dyDescent="0.25">
      <c r="A131" s="100" t="s">
        <v>241</v>
      </c>
      <c r="B131" s="101"/>
      <c r="C131" s="14"/>
      <c r="D131" s="14"/>
      <c r="E131" s="59" t="s">
        <v>156</v>
      </c>
      <c r="F131" s="17"/>
      <c r="G131" s="40">
        <f>G132</f>
        <v>1969500</v>
      </c>
      <c r="H131" s="40">
        <f>H132</f>
        <v>1969500</v>
      </c>
      <c r="I131" s="55">
        <f t="shared" si="3"/>
        <v>100</v>
      </c>
    </row>
    <row r="132" spans="1:9" ht="41.25" customHeight="1" x14ac:dyDescent="0.25">
      <c r="A132" s="100" t="s">
        <v>116</v>
      </c>
      <c r="B132" s="101"/>
      <c r="C132" s="14"/>
      <c r="D132" s="14"/>
      <c r="E132" s="58"/>
      <c r="F132" s="17" t="s">
        <v>115</v>
      </c>
      <c r="G132" s="40">
        <v>1969500</v>
      </c>
      <c r="H132" s="40">
        <v>1969500</v>
      </c>
      <c r="I132" s="55">
        <f t="shared" si="3"/>
        <v>100</v>
      </c>
    </row>
    <row r="133" spans="1:9" x14ac:dyDescent="0.25">
      <c r="A133" s="102" t="s">
        <v>99</v>
      </c>
      <c r="B133" s="103"/>
      <c r="C133" s="15"/>
      <c r="D133" s="15"/>
      <c r="E133" s="58"/>
      <c r="F133" s="16"/>
      <c r="G133" s="43">
        <f>G13+G45+G50+G57+G68+G94+G101+G108+G124</f>
        <v>20920343.280000001</v>
      </c>
      <c r="H133" s="43">
        <f>H13+H45+H50+H57+H68+H94+H101+H108+H124</f>
        <v>12624427.34</v>
      </c>
      <c r="I133" s="55">
        <f t="shared" ref="I133" si="8">H133/G133*100</f>
        <v>60.345220778805498</v>
      </c>
    </row>
  </sheetData>
  <mergeCells count="132">
    <mergeCell ref="A121:B121"/>
    <mergeCell ref="A122:B122"/>
    <mergeCell ref="A123:B123"/>
    <mergeCell ref="A33:B33"/>
    <mergeCell ref="A39:B39"/>
    <mergeCell ref="A40:B40"/>
    <mergeCell ref="A34:B34"/>
    <mergeCell ref="A35:B35"/>
    <mergeCell ref="A36:B36"/>
    <mergeCell ref="A37:B37"/>
    <mergeCell ref="A38:B38"/>
    <mergeCell ref="A63:B63"/>
    <mergeCell ref="A46:B46"/>
    <mergeCell ref="A47:B47"/>
    <mergeCell ref="A48:B48"/>
    <mergeCell ref="A49:B49"/>
    <mergeCell ref="A50:B50"/>
    <mergeCell ref="A45:B45"/>
    <mergeCell ref="A41:B41"/>
    <mergeCell ref="A42:B42"/>
    <mergeCell ref="A43:B43"/>
    <mergeCell ref="A44:B44"/>
    <mergeCell ref="A54:B54"/>
    <mergeCell ref="A55:B55"/>
    <mergeCell ref="A22:B22"/>
    <mergeCell ref="A23:B23"/>
    <mergeCell ref="A24:B24"/>
    <mergeCell ref="A27:B27"/>
    <mergeCell ref="A28:B28"/>
    <mergeCell ref="A29:B29"/>
    <mergeCell ref="A30:B30"/>
    <mergeCell ref="A31:B31"/>
    <mergeCell ref="A32:B32"/>
    <mergeCell ref="A80:B80"/>
    <mergeCell ref="A58:B58"/>
    <mergeCell ref="A56:B56"/>
    <mergeCell ref="A51:B51"/>
    <mergeCell ref="A52:B52"/>
    <mergeCell ref="A53:B53"/>
    <mergeCell ref="A65:B65"/>
    <mergeCell ref="A66:B66"/>
    <mergeCell ref="A70:B70"/>
    <mergeCell ref="A71:B71"/>
    <mergeCell ref="A60:B60"/>
    <mergeCell ref="A61:B61"/>
    <mergeCell ref="A62:B62"/>
    <mergeCell ref="A73:B73"/>
    <mergeCell ref="A59:B59"/>
    <mergeCell ref="A57:B57"/>
    <mergeCell ref="A81:B81"/>
    <mergeCell ref="A82:B82"/>
    <mergeCell ref="A105:B105"/>
    <mergeCell ref="A100:B100"/>
    <mergeCell ref="A103:B103"/>
    <mergeCell ref="A101:B101"/>
    <mergeCell ref="A89:B89"/>
    <mergeCell ref="A93:B93"/>
    <mergeCell ref="A94:B94"/>
    <mergeCell ref="A95:B95"/>
    <mergeCell ref="A96:B96"/>
    <mergeCell ref="A99:B99"/>
    <mergeCell ref="A97:B97"/>
    <mergeCell ref="A104:B104"/>
    <mergeCell ref="A98:B98"/>
    <mergeCell ref="A102:B102"/>
    <mergeCell ref="A1:G1"/>
    <mergeCell ref="A2:G2"/>
    <mergeCell ref="A3:G3"/>
    <mergeCell ref="A4:G4"/>
    <mergeCell ref="A10:I10"/>
    <mergeCell ref="A5:I5"/>
    <mergeCell ref="A6:I6"/>
    <mergeCell ref="A7:I7"/>
    <mergeCell ref="A8:I8"/>
    <mergeCell ref="A9:G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B25"/>
    <mergeCell ref="A106:B106"/>
    <mergeCell ref="A107:B107"/>
    <mergeCell ref="A109:B109"/>
    <mergeCell ref="A108:B108"/>
    <mergeCell ref="A113:B113"/>
    <mergeCell ref="A114:B114"/>
    <mergeCell ref="A72:B72"/>
    <mergeCell ref="A69:B69"/>
    <mergeCell ref="A67:B67"/>
    <mergeCell ref="A64:B64"/>
    <mergeCell ref="A68:B68"/>
    <mergeCell ref="A26:B26"/>
    <mergeCell ref="A83:B83"/>
    <mergeCell ref="A86:B86"/>
    <mergeCell ref="A87:B87"/>
    <mergeCell ref="A88:B88"/>
    <mergeCell ref="A76:B76"/>
    <mergeCell ref="A77:B77"/>
    <mergeCell ref="A78:B78"/>
    <mergeCell ref="A79:B79"/>
    <mergeCell ref="A74:B74"/>
    <mergeCell ref="A75:B75"/>
    <mergeCell ref="A129:B129"/>
    <mergeCell ref="A132:B132"/>
    <mergeCell ref="A133:B133"/>
    <mergeCell ref="A128:B128"/>
    <mergeCell ref="A130:B130"/>
    <mergeCell ref="A131:B131"/>
    <mergeCell ref="A85:B85"/>
    <mergeCell ref="A84:B84"/>
    <mergeCell ref="A116:B116"/>
    <mergeCell ref="A115:B115"/>
    <mergeCell ref="A117:B117"/>
    <mergeCell ref="A118:B118"/>
    <mergeCell ref="A119:B119"/>
    <mergeCell ref="A120:B120"/>
    <mergeCell ref="A124:B124"/>
    <mergeCell ref="A125:B125"/>
    <mergeCell ref="A126:B126"/>
    <mergeCell ref="A127:B127"/>
    <mergeCell ref="A90:B90"/>
    <mergeCell ref="A91:B91"/>
    <mergeCell ref="A92:B92"/>
    <mergeCell ref="A110:B110"/>
    <mergeCell ref="A111:B111"/>
    <mergeCell ref="A112:B112"/>
  </mergeCells>
  <pageMargins left="0.70866141732283472" right="0.11811023622047245" top="0.74803149606299213" bottom="0.15748031496062992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2017-11-13T04:41:09Z</dcterms:modified>
</cp:coreProperties>
</file>